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ml.chartshapes+xml"/>
  <Override PartName="/xl/tables/table1.xml" ContentType="application/vnd.openxmlformats-officedocument.spreadsheetml.table+xml"/>
  <Override PartName="/xl/worksheets/sheet6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sharedStrings.xml" ContentType="application/vnd.openxmlformats-officedocument.spreadsheetml.sharedStrings+xml"/>
  <Override PartName="/xl/chartsheets/sheet1.xml" ContentType="application/vnd.openxmlformats-officedocument.spreadsheetml.chart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0875" yWindow="120" windowWidth="8280" windowHeight="8445" firstSheet="3"/>
  </bookViews>
  <sheets>
    <sheet name="Chart3" sheetId="15" r:id="rId1"/>
    <sheet name="Eclipse Graph with Summary" sheetId="8" r:id="rId2"/>
    <sheet name="Chart1" sheetId="13" r:id="rId3"/>
    <sheet name="Donlon Graph" sheetId="12" r:id="rId4"/>
    <sheet name="Chart2" sheetId="14" r:id="rId5"/>
    <sheet name="Peikert Graph1" sheetId="11" r:id="rId6"/>
    <sheet name="Meter 110 and CIMIS station 200" sheetId="1" r:id="rId7"/>
    <sheet name="Peikert Data" sheetId="9" r:id="rId8"/>
    <sheet name="Donlon Data" sheetId="10" r:id="rId9"/>
  </sheets>
  <calcPr calcId="125725"/>
</workbook>
</file>

<file path=xl/calcChain.xml><?xml version="1.0" encoding="utf-8"?>
<calcChain xmlns="http://schemas.openxmlformats.org/spreadsheetml/2006/main">
  <c r="K5" i="10"/>
  <c r="J8"/>
  <c r="J7"/>
  <c r="J6"/>
  <c r="J5"/>
  <c r="I7"/>
  <c r="I8"/>
  <c r="I6"/>
  <c r="I5"/>
  <c r="J19" i="9"/>
  <c r="I24"/>
  <c r="I23"/>
  <c r="J23" s="1"/>
  <c r="I22"/>
  <c r="I21"/>
  <c r="I20"/>
  <c r="J20" s="1"/>
  <c r="I19"/>
  <c r="H24"/>
  <c r="H23"/>
  <c r="H22"/>
  <c r="H21"/>
  <c r="H20"/>
  <c r="H19"/>
  <c r="J24"/>
  <c r="J22"/>
  <c r="J21"/>
  <c r="E52" i="10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E2"/>
  <c r="E19" i="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18"/>
  <c r="P80" i="1"/>
  <c r="P81"/>
  <c r="P82"/>
  <c r="P83"/>
  <c r="P84"/>
  <c r="P79"/>
  <c r="O84"/>
  <c r="J84"/>
  <c r="O83"/>
  <c r="J83"/>
  <c r="O82"/>
  <c r="O81"/>
  <c r="J81"/>
  <c r="O80"/>
  <c r="J80"/>
  <c r="O79"/>
  <c r="J79"/>
  <c r="N84"/>
  <c r="I84"/>
  <c r="N83"/>
  <c r="I83"/>
  <c r="N82"/>
  <c r="I82"/>
  <c r="N81"/>
  <c r="I81"/>
  <c r="N80"/>
  <c r="I80"/>
  <c r="N79"/>
  <c r="F3"/>
  <c r="F4"/>
  <c r="F5"/>
  <c r="F6"/>
  <c r="F7"/>
  <c r="F8"/>
  <c r="F9"/>
  <c r="F10"/>
  <c r="F11"/>
  <c r="F12"/>
  <c r="F13"/>
  <c r="F38"/>
  <c r="F2"/>
  <c r="D138"/>
  <c r="F138" s="1"/>
  <c r="D137"/>
  <c r="F137" s="1"/>
  <c r="D136"/>
  <c r="F136" s="1"/>
  <c r="D135"/>
  <c r="F135" s="1"/>
  <c r="D134"/>
  <c r="F134" s="1"/>
  <c r="D133"/>
  <c r="F133" s="1"/>
  <c r="D132"/>
  <c r="F132" s="1"/>
  <c r="D131"/>
  <c r="F131" s="1"/>
  <c r="D130"/>
  <c r="F130" s="1"/>
  <c r="D129"/>
  <c r="F129" s="1"/>
  <c r="D128"/>
  <c r="F128" s="1"/>
  <c r="D127"/>
  <c r="F127" s="1"/>
  <c r="D126"/>
  <c r="F126" s="1"/>
  <c r="D125"/>
  <c r="F125" s="1"/>
  <c r="D124"/>
  <c r="F124" s="1"/>
  <c r="D123"/>
  <c r="F123" s="1"/>
  <c r="D122"/>
  <c r="F122" s="1"/>
  <c r="D121"/>
  <c r="F121" s="1"/>
  <c r="D120"/>
  <c r="F120" s="1"/>
  <c r="D119"/>
  <c r="F119" s="1"/>
  <c r="D118"/>
  <c r="F118" s="1"/>
  <c r="D117"/>
  <c r="F117" s="1"/>
  <c r="D116"/>
  <c r="K83" s="1"/>
  <c r="D115"/>
  <c r="F115" s="1"/>
  <c r="D114"/>
  <c r="F114" s="1"/>
  <c r="D113"/>
  <c r="F113" s="1"/>
  <c r="D112"/>
  <c r="F112" s="1"/>
  <c r="D111"/>
  <c r="F111" s="1"/>
  <c r="D110"/>
  <c r="F110" s="1"/>
  <c r="D109"/>
  <c r="F109" s="1"/>
  <c r="D108"/>
  <c r="F108" s="1"/>
  <c r="D107"/>
  <c r="F107" s="1"/>
  <c r="D106"/>
  <c r="F106" s="1"/>
  <c r="D105"/>
  <c r="F105" s="1"/>
  <c r="D104"/>
  <c r="F104" s="1"/>
  <c r="D103"/>
  <c r="F103" s="1"/>
  <c r="D102"/>
  <c r="F102" s="1"/>
  <c r="D101"/>
  <c r="F101" s="1"/>
  <c r="D100"/>
  <c r="F100" s="1"/>
  <c r="D99"/>
  <c r="F99" s="1"/>
  <c r="D98"/>
  <c r="F98" s="1"/>
  <c r="D97"/>
  <c r="F97" s="1"/>
  <c r="D96"/>
  <c r="F96" s="1"/>
  <c r="D95"/>
  <c r="F95" s="1"/>
  <c r="D94"/>
  <c r="F94" s="1"/>
  <c r="D93"/>
  <c r="F93" s="1"/>
  <c r="D92"/>
  <c r="K81" s="1"/>
  <c r="D91"/>
  <c r="F91" s="1"/>
  <c r="D90"/>
  <c r="F90" s="1"/>
  <c r="D89"/>
  <c r="F89" s="1"/>
  <c r="D88"/>
  <c r="F88" s="1"/>
  <c r="D87"/>
  <c r="F87" s="1"/>
  <c r="D86"/>
  <c r="F86" s="1"/>
  <c r="D85"/>
  <c r="F85" s="1"/>
  <c r="D84"/>
  <c r="F84" s="1"/>
  <c r="D83"/>
  <c r="F83" s="1"/>
  <c r="D82"/>
  <c r="F82" s="1"/>
  <c r="D81"/>
  <c r="F81" s="1"/>
  <c r="D80"/>
  <c r="F80" s="1"/>
  <c r="D79"/>
  <c r="F79" s="1"/>
  <c r="D78"/>
  <c r="F78" s="1"/>
  <c r="D77"/>
  <c r="F77" s="1"/>
  <c r="D76"/>
  <c r="F76" s="1"/>
  <c r="D75"/>
  <c r="F75" s="1"/>
  <c r="D74"/>
  <c r="F74" s="1"/>
  <c r="D73"/>
  <c r="F73" s="1"/>
  <c r="D72"/>
  <c r="F72" s="1"/>
  <c r="D71"/>
  <c r="F71" s="1"/>
  <c r="D70"/>
  <c r="F70" s="1"/>
  <c r="D69"/>
  <c r="F69" s="1"/>
  <c r="D68"/>
  <c r="K79" s="1"/>
  <c r="D67"/>
  <c r="F67" s="1"/>
  <c r="D66"/>
  <c r="F66" s="1"/>
  <c r="D65"/>
  <c r="F65" s="1"/>
  <c r="D64"/>
  <c r="F64" s="1"/>
  <c r="D63"/>
  <c r="F63" s="1"/>
  <c r="D62"/>
  <c r="F62" s="1"/>
  <c r="D61"/>
  <c r="F61" s="1"/>
  <c r="D60"/>
  <c r="F60" s="1"/>
  <c r="D59"/>
  <c r="F59" s="1"/>
  <c r="D58"/>
  <c r="F58" s="1"/>
  <c r="D57"/>
  <c r="F57" s="1"/>
  <c r="D56"/>
  <c r="F56" s="1"/>
  <c r="D55"/>
  <c r="F55" s="1"/>
  <c r="D54"/>
  <c r="F54" s="1"/>
  <c r="D53"/>
  <c r="F53" s="1"/>
  <c r="D52"/>
  <c r="F52" s="1"/>
  <c r="D51"/>
  <c r="F51" s="1"/>
  <c r="D50"/>
  <c r="F50" s="1"/>
  <c r="D49"/>
  <c r="F49" s="1"/>
  <c r="D48"/>
  <c r="F48" s="1"/>
  <c r="D47"/>
  <c r="F47" s="1"/>
  <c r="D46"/>
  <c r="F46" s="1"/>
  <c r="D45"/>
  <c r="F45" s="1"/>
  <c r="D44"/>
  <c r="F44" s="1"/>
  <c r="D43"/>
  <c r="F43" s="1"/>
  <c r="D42"/>
  <c r="F42" s="1"/>
  <c r="D41"/>
  <c r="F41" s="1"/>
  <c r="D40"/>
  <c r="F40" s="1"/>
  <c r="D39"/>
  <c r="F39" s="1"/>
  <c r="D37"/>
  <c r="F37" s="1"/>
  <c r="D36"/>
  <c r="F36" s="1"/>
  <c r="D35"/>
  <c r="F35" s="1"/>
  <c r="D34"/>
  <c r="F34" s="1"/>
  <c r="D33"/>
  <c r="F33" s="1"/>
  <c r="D32"/>
  <c r="F32" s="1"/>
  <c r="D31"/>
  <c r="F31" s="1"/>
  <c r="D30"/>
  <c r="F30" s="1"/>
  <c r="D29"/>
  <c r="F29" s="1"/>
  <c r="D28"/>
  <c r="F28" s="1"/>
  <c r="D27"/>
  <c r="F27" s="1"/>
  <c r="D26"/>
  <c r="F26" s="1"/>
  <c r="D25"/>
  <c r="F25" s="1"/>
  <c r="D24"/>
  <c r="F24" s="1"/>
  <c r="D20"/>
  <c r="F20" s="1"/>
  <c r="D19"/>
  <c r="F19" s="1"/>
  <c r="D18"/>
  <c r="F18" s="1"/>
  <c r="D17"/>
  <c r="F17" s="1"/>
  <c r="D23"/>
  <c r="F23" s="1"/>
  <c r="D22"/>
  <c r="F22" s="1"/>
  <c r="D21"/>
  <c r="F21" s="1"/>
  <c r="D16"/>
  <c r="F16" s="1"/>
  <c r="D15"/>
  <c r="F15" s="1"/>
  <c r="D14"/>
  <c r="F14" s="1"/>
  <c r="K6" i="10" l="1"/>
  <c r="K7"/>
  <c r="K8"/>
  <c r="K80" i="1"/>
  <c r="K82"/>
  <c r="K84"/>
  <c r="F116"/>
  <c r="F92"/>
  <c r="F68"/>
</calcChain>
</file>

<file path=xl/sharedStrings.xml><?xml version="1.0" encoding="utf-8"?>
<sst xmlns="http://schemas.openxmlformats.org/spreadsheetml/2006/main" count="75" uniqueCount="40">
  <si>
    <t>Station</t>
  </si>
  <si>
    <t>Month Year</t>
  </si>
  <si>
    <t>Tot Precip(in)</t>
  </si>
  <si>
    <t>United Reading (AF)</t>
  </si>
  <si>
    <t>United Readings( In/ac)</t>
  </si>
  <si>
    <t>2005-2006</t>
  </si>
  <si>
    <t>2006-2007</t>
  </si>
  <si>
    <t>2007-2008</t>
  </si>
  <si>
    <t>2008-2009</t>
  </si>
  <si>
    <t>2009-2010</t>
  </si>
  <si>
    <t>2010-2011</t>
  </si>
  <si>
    <t xml:space="preserve">Rainfall </t>
  </si>
  <si>
    <t>Totals</t>
  </si>
  <si>
    <t>Year</t>
  </si>
  <si>
    <t>Volume</t>
  </si>
  <si>
    <t>AF/ACRE</t>
  </si>
  <si>
    <t>05</t>
  </si>
  <si>
    <t>06</t>
  </si>
  <si>
    <t>07</t>
  </si>
  <si>
    <t>08</t>
  </si>
  <si>
    <t>09</t>
  </si>
  <si>
    <t>10</t>
  </si>
  <si>
    <t>11</t>
  </si>
  <si>
    <t>AVG</t>
  </si>
  <si>
    <t>JAN</t>
  </si>
  <si>
    <t>FEB</t>
  </si>
  <si>
    <t>MAR</t>
  </si>
  <si>
    <t xml:space="preserve">APRIL </t>
  </si>
  <si>
    <t xml:space="preserve"> MAY</t>
  </si>
  <si>
    <t>JUNE</t>
  </si>
  <si>
    <t>JULY</t>
  </si>
  <si>
    <t>AUG</t>
  </si>
  <si>
    <t>SEP</t>
  </si>
  <si>
    <t>OCT</t>
  </si>
  <si>
    <t>NOV</t>
  </si>
  <si>
    <t>DEC</t>
  </si>
  <si>
    <t>Total AF</t>
  </si>
  <si>
    <t>Rainfall</t>
  </si>
  <si>
    <t>AF/AC</t>
  </si>
  <si>
    <t>in/ac</t>
  </si>
</sst>
</file>

<file path=xl/styles.xml><?xml version="1.0" encoding="utf-8"?>
<styleSheet xmlns="http://schemas.openxmlformats.org/spreadsheetml/2006/main">
  <numFmts count="3">
    <numFmt numFmtId="164" formatCode="0.00_)"/>
    <numFmt numFmtId="165" formatCode="0.000%"/>
    <numFmt numFmtId="166" formatCode="General_)"/>
  </numFmts>
  <fonts count="21">
    <font>
      <sz val="11"/>
      <color theme="1"/>
      <name val="Calibri"/>
      <family val="2"/>
      <scheme val="minor"/>
    </font>
    <font>
      <sz val="8"/>
      <name val="Times New Roman"/>
      <family val="1"/>
    </font>
    <font>
      <sz val="10"/>
      <name val="Courier"/>
      <family val="3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name val="Times New Roman"/>
      <family val="1"/>
    </font>
  </fonts>
  <fills count="3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000"/>
        <bgColor indexed="64"/>
      </patternFill>
    </fill>
  </fills>
  <borders count="1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3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5" fillId="26" borderId="0" applyNumberFormat="0" applyBorder="0" applyAlignment="0" applyProtection="0"/>
    <xf numFmtId="0" fontId="6" fillId="27" borderId="1" applyNumberFormat="0" applyAlignment="0" applyProtection="0"/>
    <xf numFmtId="0" fontId="7" fillId="28" borderId="2" applyNumberFormat="0" applyAlignment="0" applyProtection="0"/>
    <xf numFmtId="0" fontId="8" fillId="0" borderId="0" applyNumberFormat="0" applyFill="0" applyBorder="0" applyAlignment="0" applyProtection="0"/>
    <xf numFmtId="0" fontId="9" fillId="29" borderId="0" applyNumberFormat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3" fillId="30" borderId="1" applyNumberFormat="0" applyAlignment="0" applyProtection="0"/>
    <xf numFmtId="0" fontId="14" fillId="0" borderId="6" applyNumberFormat="0" applyFill="0" applyAlignment="0" applyProtection="0"/>
    <xf numFmtId="0" fontId="15" fillId="31" borderId="0" applyNumberFormat="0" applyBorder="0" applyAlignment="0" applyProtection="0"/>
    <xf numFmtId="165" fontId="2" fillId="0" borderId="0"/>
    <xf numFmtId="0" fontId="3" fillId="32" borderId="7" applyNumberFormat="0" applyFont="0" applyAlignment="0" applyProtection="0"/>
    <xf numFmtId="0" fontId="16" fillId="27" borderId="8" applyNumberForma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</cellStyleXfs>
  <cellXfs count="33">
    <xf numFmtId="0" fontId="0" fillId="0" borderId="0" xfId="0"/>
    <xf numFmtId="17" fontId="0" fillId="0" borderId="0" xfId="0" applyNumberFormat="1"/>
    <xf numFmtId="164" fontId="1" fillId="0" borderId="0" xfId="0" applyNumberFormat="1" applyFont="1" applyProtection="1"/>
    <xf numFmtId="164" fontId="1" fillId="0" borderId="0" xfId="0" applyNumberFormat="1" applyFont="1" applyAlignment="1" applyProtection="1">
      <alignment horizontal="right" vertical="center"/>
    </xf>
    <xf numFmtId="164" fontId="1" fillId="0" borderId="0" xfId="0" applyNumberFormat="1" applyFont="1" applyFill="1" applyAlignment="1" applyProtection="1">
      <alignment horizontal="right" vertical="center"/>
    </xf>
    <xf numFmtId="164" fontId="1" fillId="0" borderId="0" xfId="0" applyNumberFormat="1" applyFont="1" applyBorder="1" applyAlignment="1" applyProtection="1">
      <alignment horizontal="right" vertical="center"/>
    </xf>
    <xf numFmtId="40" fontId="1" fillId="0" borderId="0" xfId="0" applyNumberFormat="1" applyFont="1" applyBorder="1" applyAlignment="1" applyProtection="1">
      <alignment horizontal="right" vertical="center"/>
    </xf>
    <xf numFmtId="40" fontId="1" fillId="0" borderId="0" xfId="37" applyNumberFormat="1" applyFont="1" applyBorder="1" applyAlignment="1">
      <alignment vertical="center"/>
    </xf>
    <xf numFmtId="40" fontId="1" fillId="0" borderId="0" xfId="37" applyNumberFormat="1" applyFont="1" applyBorder="1" applyAlignment="1" applyProtection="1">
      <alignment horizontal="right" vertical="center"/>
    </xf>
    <xf numFmtId="164" fontId="0" fillId="0" borderId="0" xfId="0" applyNumberFormat="1"/>
    <xf numFmtId="40" fontId="0" fillId="0" borderId="0" xfId="0" applyNumberFormat="1"/>
    <xf numFmtId="16" fontId="0" fillId="0" borderId="0" xfId="0" applyNumberFormat="1"/>
    <xf numFmtId="166" fontId="20" fillId="0" borderId="0" xfId="37" applyNumberFormat="1" applyFont="1" applyBorder="1" applyAlignment="1" applyProtection="1">
      <alignment horizontal="right" vertical="center"/>
    </xf>
    <xf numFmtId="49" fontId="20" fillId="0" borderId="13" xfId="37" applyNumberFormat="1" applyFont="1" applyFill="1" applyBorder="1" applyAlignment="1" applyProtection="1">
      <alignment horizontal="center" vertical="center"/>
    </xf>
    <xf numFmtId="40" fontId="0" fillId="33" borderId="0" xfId="0" applyNumberFormat="1" applyFill="1"/>
    <xf numFmtId="0" fontId="0" fillId="0" borderId="0" xfId="0" applyFill="1"/>
    <xf numFmtId="16" fontId="0" fillId="0" borderId="0" xfId="0" applyNumberFormat="1" applyFill="1"/>
    <xf numFmtId="40" fontId="0" fillId="0" borderId="0" xfId="0" applyNumberFormat="1" applyFill="1"/>
    <xf numFmtId="2" fontId="0" fillId="0" borderId="0" xfId="0" applyNumberFormat="1"/>
    <xf numFmtId="0" fontId="0" fillId="0" borderId="0" xfId="0" applyBorder="1"/>
    <xf numFmtId="164" fontId="0" fillId="0" borderId="0" xfId="0" applyNumberFormat="1" applyBorder="1"/>
    <xf numFmtId="0" fontId="0" fillId="0" borderId="14" xfId="0" applyBorder="1"/>
    <xf numFmtId="2" fontId="0" fillId="0" borderId="15" xfId="0" applyNumberFormat="1" applyBorder="1"/>
    <xf numFmtId="0" fontId="0" fillId="0" borderId="16" xfId="0" applyBorder="1"/>
    <xf numFmtId="164" fontId="0" fillId="0" borderId="17" xfId="0" applyNumberFormat="1" applyBorder="1"/>
    <xf numFmtId="0" fontId="0" fillId="0" borderId="17" xfId="0" applyBorder="1"/>
    <xf numFmtId="2" fontId="0" fillId="0" borderId="18" xfId="0" applyNumberFormat="1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18" fillId="0" borderId="10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</cellXfs>
  <cellStyles count="4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2" xfId="37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6">
    <dxf>
      <numFmt numFmtId="8" formatCode="#,##0.00_);[Red]\(#,##0.00\)"/>
      <fill>
        <patternFill patternType="none">
          <fgColor indexed="64"/>
          <bgColor indexed="65"/>
        </patternFill>
      </fill>
    </dxf>
    <dxf>
      <numFmt numFmtId="8" formatCode="#,##0.00_);[Red]\(#,##0.00\)"/>
      <fill>
        <patternFill patternType="none">
          <fgColor indexed="64"/>
          <bgColor indexed="65"/>
        </patternFill>
      </fill>
    </dxf>
    <dxf>
      <numFmt numFmtId="8" formatCode="#,##0.00_);[Red]\(#,##0.00\)"/>
      <fill>
        <patternFill patternType="none">
          <fgColor indexed="64"/>
          <bgColor indexed="65"/>
        </patternFill>
      </fill>
    </dxf>
    <dxf>
      <numFmt numFmtId="21" formatCode="d\-mmm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5.xml"/><Relationship Id="rId13" Type="http://schemas.openxmlformats.org/officeDocument/2006/relationships/calcChain" Target="calcChain.xml"/><Relationship Id="rId3" Type="http://schemas.openxmlformats.org/officeDocument/2006/relationships/chartsheet" Target="chartsheets/sheet2.xml"/><Relationship Id="rId7" Type="http://schemas.openxmlformats.org/officeDocument/2006/relationships/worksheet" Target="worksheets/sheet4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3.xml"/><Relationship Id="rId11" Type="http://schemas.openxmlformats.org/officeDocument/2006/relationships/styles" Target="styles.xml"/><Relationship Id="rId5" Type="http://schemas.openxmlformats.org/officeDocument/2006/relationships/chartsheet" Target="chartsheets/sheet3.xml"/><Relationship Id="rId10" Type="http://schemas.openxmlformats.org/officeDocument/2006/relationships/theme" Target="theme/theme1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Eclipse Precipitation and Meter Readings</a:t>
            </a:r>
          </a:p>
        </c:rich>
      </c:tx>
      <c:layout>
        <c:manualLayout>
          <c:xMode val="edge"/>
          <c:yMode val="edge"/>
          <c:x val="0.2979478828150664"/>
          <c:y val="1.221818405716186E-2"/>
        </c:manualLayout>
      </c:layout>
      <c:overlay val="1"/>
    </c:title>
    <c:plotArea>
      <c:layout>
        <c:manualLayout>
          <c:layoutTarget val="inner"/>
          <c:xMode val="edge"/>
          <c:yMode val="edge"/>
          <c:x val="3.7810324167369236E-2"/>
          <c:y val="1.3735656461862545E-2"/>
          <c:w val="0.92868474851848415"/>
          <c:h val="0.87398813087688165"/>
        </c:manualLayout>
      </c:layout>
      <c:lineChart>
        <c:grouping val="standard"/>
        <c:ser>
          <c:idx val="0"/>
          <c:order val="0"/>
          <c:tx>
            <c:v>Total Precip (Camarillo 152)</c:v>
          </c:tx>
          <c:marker>
            <c:symbol val="none"/>
          </c:marker>
          <c:cat>
            <c:numRef>
              <c:f>'Meter 110 and CIMIS station 200'!$B$68:$B$138</c:f>
              <c:numCache>
                <c:formatCode>mmm\-yy</c:formatCode>
                <c:ptCount val="71"/>
                <c:pt idx="0">
                  <c:v>38534</c:v>
                </c:pt>
                <c:pt idx="1">
                  <c:v>38565</c:v>
                </c:pt>
                <c:pt idx="2">
                  <c:v>38596</c:v>
                </c:pt>
                <c:pt idx="3">
                  <c:v>38626</c:v>
                </c:pt>
                <c:pt idx="4">
                  <c:v>38657</c:v>
                </c:pt>
                <c:pt idx="5">
                  <c:v>38687</c:v>
                </c:pt>
                <c:pt idx="6">
                  <c:v>38718</c:v>
                </c:pt>
                <c:pt idx="7">
                  <c:v>38749</c:v>
                </c:pt>
                <c:pt idx="8">
                  <c:v>38777</c:v>
                </c:pt>
                <c:pt idx="9">
                  <c:v>38808</c:v>
                </c:pt>
                <c:pt idx="10">
                  <c:v>38838</c:v>
                </c:pt>
                <c:pt idx="11">
                  <c:v>38869</c:v>
                </c:pt>
                <c:pt idx="12">
                  <c:v>38899</c:v>
                </c:pt>
                <c:pt idx="13">
                  <c:v>38930</c:v>
                </c:pt>
                <c:pt idx="14">
                  <c:v>38961</c:v>
                </c:pt>
                <c:pt idx="15">
                  <c:v>38991</c:v>
                </c:pt>
                <c:pt idx="16">
                  <c:v>39022</c:v>
                </c:pt>
                <c:pt idx="17">
                  <c:v>39052</c:v>
                </c:pt>
                <c:pt idx="18">
                  <c:v>39083</c:v>
                </c:pt>
                <c:pt idx="19">
                  <c:v>39114</c:v>
                </c:pt>
                <c:pt idx="20">
                  <c:v>39142</c:v>
                </c:pt>
                <c:pt idx="21">
                  <c:v>39173</c:v>
                </c:pt>
                <c:pt idx="22">
                  <c:v>39203</c:v>
                </c:pt>
                <c:pt idx="23">
                  <c:v>39234</c:v>
                </c:pt>
                <c:pt idx="24">
                  <c:v>39264</c:v>
                </c:pt>
                <c:pt idx="25">
                  <c:v>39295</c:v>
                </c:pt>
                <c:pt idx="26">
                  <c:v>39326</c:v>
                </c:pt>
                <c:pt idx="27">
                  <c:v>39356</c:v>
                </c:pt>
                <c:pt idx="28">
                  <c:v>39387</c:v>
                </c:pt>
                <c:pt idx="29">
                  <c:v>39417</c:v>
                </c:pt>
                <c:pt idx="30">
                  <c:v>39448</c:v>
                </c:pt>
                <c:pt idx="31">
                  <c:v>39479</c:v>
                </c:pt>
                <c:pt idx="32">
                  <c:v>39508</c:v>
                </c:pt>
                <c:pt idx="33">
                  <c:v>39539</c:v>
                </c:pt>
                <c:pt idx="34">
                  <c:v>39569</c:v>
                </c:pt>
                <c:pt idx="35">
                  <c:v>39600</c:v>
                </c:pt>
                <c:pt idx="36">
                  <c:v>39630</c:v>
                </c:pt>
                <c:pt idx="37">
                  <c:v>39661</c:v>
                </c:pt>
                <c:pt idx="38">
                  <c:v>39692</c:v>
                </c:pt>
                <c:pt idx="39">
                  <c:v>39722</c:v>
                </c:pt>
                <c:pt idx="40">
                  <c:v>39753</c:v>
                </c:pt>
                <c:pt idx="41">
                  <c:v>39783</c:v>
                </c:pt>
                <c:pt idx="42">
                  <c:v>39814</c:v>
                </c:pt>
                <c:pt idx="43">
                  <c:v>39845</c:v>
                </c:pt>
                <c:pt idx="44">
                  <c:v>39873</c:v>
                </c:pt>
                <c:pt idx="45">
                  <c:v>39904</c:v>
                </c:pt>
                <c:pt idx="46">
                  <c:v>39934</c:v>
                </c:pt>
                <c:pt idx="47">
                  <c:v>39965</c:v>
                </c:pt>
                <c:pt idx="48">
                  <c:v>39995</c:v>
                </c:pt>
                <c:pt idx="49">
                  <c:v>40026</c:v>
                </c:pt>
                <c:pt idx="50">
                  <c:v>40057</c:v>
                </c:pt>
                <c:pt idx="51">
                  <c:v>40087</c:v>
                </c:pt>
                <c:pt idx="52">
                  <c:v>40118</c:v>
                </c:pt>
                <c:pt idx="53">
                  <c:v>40148</c:v>
                </c:pt>
                <c:pt idx="54">
                  <c:v>40179</c:v>
                </c:pt>
                <c:pt idx="55">
                  <c:v>40210</c:v>
                </c:pt>
                <c:pt idx="56">
                  <c:v>40238</c:v>
                </c:pt>
                <c:pt idx="57">
                  <c:v>40269</c:v>
                </c:pt>
                <c:pt idx="58">
                  <c:v>40299</c:v>
                </c:pt>
                <c:pt idx="59">
                  <c:v>40330</c:v>
                </c:pt>
                <c:pt idx="60">
                  <c:v>40360</c:v>
                </c:pt>
                <c:pt idx="61">
                  <c:v>40391</c:v>
                </c:pt>
                <c:pt idx="62">
                  <c:v>40422</c:v>
                </c:pt>
                <c:pt idx="63">
                  <c:v>40452</c:v>
                </c:pt>
                <c:pt idx="64">
                  <c:v>40483</c:v>
                </c:pt>
                <c:pt idx="65">
                  <c:v>40513</c:v>
                </c:pt>
                <c:pt idx="66">
                  <c:v>40544</c:v>
                </c:pt>
                <c:pt idx="67">
                  <c:v>40575</c:v>
                </c:pt>
                <c:pt idx="68">
                  <c:v>40603</c:v>
                </c:pt>
                <c:pt idx="69">
                  <c:v>40634</c:v>
                </c:pt>
                <c:pt idx="70">
                  <c:v>40664</c:v>
                </c:pt>
              </c:numCache>
            </c:numRef>
          </c:cat>
          <c:val>
            <c:numRef>
              <c:f>'Meter 110 and CIMIS station 200'!$C$68:$C$138</c:f>
              <c:numCache>
                <c:formatCode>General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0.01</c:v>
                </c:pt>
                <c:pt idx="3">
                  <c:v>1.76</c:v>
                </c:pt>
                <c:pt idx="4">
                  <c:v>0.62</c:v>
                </c:pt>
                <c:pt idx="5">
                  <c:v>0.96</c:v>
                </c:pt>
                <c:pt idx="6">
                  <c:v>1.42</c:v>
                </c:pt>
                <c:pt idx="7">
                  <c:v>3.02</c:v>
                </c:pt>
                <c:pt idx="8">
                  <c:v>3.63</c:v>
                </c:pt>
                <c:pt idx="9">
                  <c:v>3.18</c:v>
                </c:pt>
                <c:pt idx="10">
                  <c:v>1.31</c:v>
                </c:pt>
                <c:pt idx="11">
                  <c:v>0</c:v>
                </c:pt>
                <c:pt idx="12">
                  <c:v>0</c:v>
                </c:pt>
                <c:pt idx="13">
                  <c:v>0.03</c:v>
                </c:pt>
                <c:pt idx="14">
                  <c:v>0</c:v>
                </c:pt>
                <c:pt idx="15">
                  <c:v>0.36</c:v>
                </c:pt>
                <c:pt idx="16">
                  <c:v>0.11</c:v>
                </c:pt>
                <c:pt idx="17">
                  <c:v>1.24</c:v>
                </c:pt>
                <c:pt idx="18">
                  <c:v>2.74</c:v>
                </c:pt>
                <c:pt idx="19">
                  <c:v>1.03</c:v>
                </c:pt>
                <c:pt idx="20">
                  <c:v>0.06</c:v>
                </c:pt>
                <c:pt idx="21">
                  <c:v>0.72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0.14000000000000001</c:v>
                </c:pt>
                <c:pt idx="27">
                  <c:v>0.3</c:v>
                </c:pt>
                <c:pt idx="28">
                  <c:v>0.11</c:v>
                </c:pt>
                <c:pt idx="29">
                  <c:v>0.15</c:v>
                </c:pt>
                <c:pt idx="30">
                  <c:v>5.93</c:v>
                </c:pt>
                <c:pt idx="31">
                  <c:v>2.67</c:v>
                </c:pt>
                <c:pt idx="32">
                  <c:v>0.01</c:v>
                </c:pt>
                <c:pt idx="33">
                  <c:v>0.08</c:v>
                </c:pt>
                <c:pt idx="34">
                  <c:v>0.04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0.04</c:v>
                </c:pt>
                <c:pt idx="40">
                  <c:v>1.51</c:v>
                </c:pt>
                <c:pt idx="41">
                  <c:v>0.66</c:v>
                </c:pt>
                <c:pt idx="42">
                  <c:v>0.47</c:v>
                </c:pt>
                <c:pt idx="43">
                  <c:v>4.97</c:v>
                </c:pt>
                <c:pt idx="44">
                  <c:v>0.41</c:v>
                </c:pt>
                <c:pt idx="45">
                  <c:v>0.02</c:v>
                </c:pt>
                <c:pt idx="46">
                  <c:v>0.01</c:v>
                </c:pt>
                <c:pt idx="47">
                  <c:v>7.0000000000000007E-2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1.21</c:v>
                </c:pt>
                <c:pt idx="52">
                  <c:v>0</c:v>
                </c:pt>
                <c:pt idx="53">
                  <c:v>3.34</c:v>
                </c:pt>
                <c:pt idx="54">
                  <c:v>2.62</c:v>
                </c:pt>
                <c:pt idx="55">
                  <c:v>3.24</c:v>
                </c:pt>
                <c:pt idx="56">
                  <c:v>0.39</c:v>
                </c:pt>
                <c:pt idx="57">
                  <c:v>1.1399999999999999</c:v>
                </c:pt>
                <c:pt idx="58">
                  <c:v>0.11</c:v>
                </c:pt>
                <c:pt idx="59">
                  <c:v>0.01</c:v>
                </c:pt>
                <c:pt idx="60">
                  <c:v>0.02</c:v>
                </c:pt>
                <c:pt idx="61">
                  <c:v>0</c:v>
                </c:pt>
                <c:pt idx="62">
                  <c:v>0</c:v>
                </c:pt>
                <c:pt idx="63">
                  <c:v>2.1800000000000002</c:v>
                </c:pt>
                <c:pt idx="64">
                  <c:v>0.83</c:v>
                </c:pt>
                <c:pt idx="65">
                  <c:v>8.16</c:v>
                </c:pt>
                <c:pt idx="66">
                  <c:v>0.78</c:v>
                </c:pt>
                <c:pt idx="67">
                  <c:v>2.84</c:v>
                </c:pt>
                <c:pt idx="68">
                  <c:v>4.25</c:v>
                </c:pt>
                <c:pt idx="69">
                  <c:v>0.04</c:v>
                </c:pt>
                <c:pt idx="70">
                  <c:v>0.02</c:v>
                </c:pt>
              </c:numCache>
            </c:numRef>
          </c:val>
        </c:ser>
        <c:ser>
          <c:idx val="1"/>
          <c:order val="1"/>
          <c:tx>
            <c:v>UWCD (in/ac)</c:v>
          </c:tx>
          <c:marker>
            <c:symbol val="none"/>
          </c:marker>
          <c:cat>
            <c:numRef>
              <c:f>'Meter 110 and CIMIS station 200'!$B$68:$B$138</c:f>
              <c:numCache>
                <c:formatCode>mmm\-yy</c:formatCode>
                <c:ptCount val="71"/>
                <c:pt idx="0">
                  <c:v>38534</c:v>
                </c:pt>
                <c:pt idx="1">
                  <c:v>38565</c:v>
                </c:pt>
                <c:pt idx="2">
                  <c:v>38596</c:v>
                </c:pt>
                <c:pt idx="3">
                  <c:v>38626</c:v>
                </c:pt>
                <c:pt idx="4">
                  <c:v>38657</c:v>
                </c:pt>
                <c:pt idx="5">
                  <c:v>38687</c:v>
                </c:pt>
                <c:pt idx="6">
                  <c:v>38718</c:v>
                </c:pt>
                <c:pt idx="7">
                  <c:v>38749</c:v>
                </c:pt>
                <c:pt idx="8">
                  <c:v>38777</c:v>
                </c:pt>
                <c:pt idx="9">
                  <c:v>38808</c:v>
                </c:pt>
                <c:pt idx="10">
                  <c:v>38838</c:v>
                </c:pt>
                <c:pt idx="11">
                  <c:v>38869</c:v>
                </c:pt>
                <c:pt idx="12">
                  <c:v>38899</c:v>
                </c:pt>
                <c:pt idx="13">
                  <c:v>38930</c:v>
                </c:pt>
                <c:pt idx="14">
                  <c:v>38961</c:v>
                </c:pt>
                <c:pt idx="15">
                  <c:v>38991</c:v>
                </c:pt>
                <c:pt idx="16">
                  <c:v>39022</c:v>
                </c:pt>
                <c:pt idx="17">
                  <c:v>39052</c:v>
                </c:pt>
                <c:pt idx="18">
                  <c:v>39083</c:v>
                </c:pt>
                <c:pt idx="19">
                  <c:v>39114</c:v>
                </c:pt>
                <c:pt idx="20">
                  <c:v>39142</c:v>
                </c:pt>
                <c:pt idx="21">
                  <c:v>39173</c:v>
                </c:pt>
                <c:pt idx="22">
                  <c:v>39203</c:v>
                </c:pt>
                <c:pt idx="23">
                  <c:v>39234</c:v>
                </c:pt>
                <c:pt idx="24">
                  <c:v>39264</c:v>
                </c:pt>
                <c:pt idx="25">
                  <c:v>39295</c:v>
                </c:pt>
                <c:pt idx="26">
                  <c:v>39326</c:v>
                </c:pt>
                <c:pt idx="27">
                  <c:v>39356</c:v>
                </c:pt>
                <c:pt idx="28">
                  <c:v>39387</c:v>
                </c:pt>
                <c:pt idx="29">
                  <c:v>39417</c:v>
                </c:pt>
                <c:pt idx="30">
                  <c:v>39448</c:v>
                </c:pt>
                <c:pt idx="31">
                  <c:v>39479</c:v>
                </c:pt>
                <c:pt idx="32">
                  <c:v>39508</c:v>
                </c:pt>
                <c:pt idx="33">
                  <c:v>39539</c:v>
                </c:pt>
                <c:pt idx="34">
                  <c:v>39569</c:v>
                </c:pt>
                <c:pt idx="35">
                  <c:v>39600</c:v>
                </c:pt>
                <c:pt idx="36">
                  <c:v>39630</c:v>
                </c:pt>
                <c:pt idx="37">
                  <c:v>39661</c:v>
                </c:pt>
                <c:pt idx="38">
                  <c:v>39692</c:v>
                </c:pt>
                <c:pt idx="39">
                  <c:v>39722</c:v>
                </c:pt>
                <c:pt idx="40">
                  <c:v>39753</c:v>
                </c:pt>
                <c:pt idx="41">
                  <c:v>39783</c:v>
                </c:pt>
                <c:pt idx="42">
                  <c:v>39814</c:v>
                </c:pt>
                <c:pt idx="43">
                  <c:v>39845</c:v>
                </c:pt>
                <c:pt idx="44">
                  <c:v>39873</c:v>
                </c:pt>
                <c:pt idx="45">
                  <c:v>39904</c:v>
                </c:pt>
                <c:pt idx="46">
                  <c:v>39934</c:v>
                </c:pt>
                <c:pt idx="47">
                  <c:v>39965</c:v>
                </c:pt>
                <c:pt idx="48">
                  <c:v>39995</c:v>
                </c:pt>
                <c:pt idx="49">
                  <c:v>40026</c:v>
                </c:pt>
                <c:pt idx="50">
                  <c:v>40057</c:v>
                </c:pt>
                <c:pt idx="51">
                  <c:v>40087</c:v>
                </c:pt>
                <c:pt idx="52">
                  <c:v>40118</c:v>
                </c:pt>
                <c:pt idx="53">
                  <c:v>40148</c:v>
                </c:pt>
                <c:pt idx="54">
                  <c:v>40179</c:v>
                </c:pt>
                <c:pt idx="55">
                  <c:v>40210</c:v>
                </c:pt>
                <c:pt idx="56">
                  <c:v>40238</c:v>
                </c:pt>
                <c:pt idx="57">
                  <c:v>40269</c:v>
                </c:pt>
                <c:pt idx="58">
                  <c:v>40299</c:v>
                </c:pt>
                <c:pt idx="59">
                  <c:v>40330</c:v>
                </c:pt>
                <c:pt idx="60">
                  <c:v>40360</c:v>
                </c:pt>
                <c:pt idx="61">
                  <c:v>40391</c:v>
                </c:pt>
                <c:pt idx="62">
                  <c:v>40422</c:v>
                </c:pt>
                <c:pt idx="63">
                  <c:v>40452</c:v>
                </c:pt>
                <c:pt idx="64">
                  <c:v>40483</c:v>
                </c:pt>
                <c:pt idx="65">
                  <c:v>40513</c:v>
                </c:pt>
                <c:pt idx="66">
                  <c:v>40544</c:v>
                </c:pt>
                <c:pt idx="67">
                  <c:v>40575</c:v>
                </c:pt>
                <c:pt idx="68">
                  <c:v>40603</c:v>
                </c:pt>
                <c:pt idx="69">
                  <c:v>40634</c:v>
                </c:pt>
                <c:pt idx="70">
                  <c:v>40664</c:v>
                </c:pt>
              </c:numCache>
            </c:numRef>
          </c:cat>
          <c:val>
            <c:numRef>
              <c:f>'Meter 110 and CIMIS station 200'!$F$68:$F$138</c:f>
              <c:numCache>
                <c:formatCode>0.00_)</c:formatCode>
                <c:ptCount val="71"/>
                <c:pt idx="0">
                  <c:v>0.36903225806451612</c:v>
                </c:pt>
                <c:pt idx="1">
                  <c:v>4.0438709677419356</c:v>
                </c:pt>
                <c:pt idx="2">
                  <c:v>1.9535483870967743</c:v>
                </c:pt>
                <c:pt idx="3">
                  <c:v>7.1961290322580655</c:v>
                </c:pt>
                <c:pt idx="4">
                  <c:v>4.4000000000000004</c:v>
                </c:pt>
                <c:pt idx="5">
                  <c:v>2.1677419354838712</c:v>
                </c:pt>
                <c:pt idx="6">
                  <c:v>2.5148387096774192</c:v>
                </c:pt>
                <c:pt idx="7">
                  <c:v>2.9703225806451612</c:v>
                </c:pt>
                <c:pt idx="8">
                  <c:v>2.3212903225806452</c:v>
                </c:pt>
                <c:pt idx="9">
                  <c:v>3.1122580645161291</c:v>
                </c:pt>
                <c:pt idx="10">
                  <c:v>3.3509677419354835</c:v>
                </c:pt>
                <c:pt idx="11">
                  <c:v>5.2838709677419358</c:v>
                </c:pt>
                <c:pt idx="12">
                  <c:v>0.52387096774193542</c:v>
                </c:pt>
                <c:pt idx="13">
                  <c:v>3.6838709677419357</c:v>
                </c:pt>
                <c:pt idx="14">
                  <c:v>2.4593548387096771</c:v>
                </c:pt>
                <c:pt idx="15">
                  <c:v>8.556129032258065</c:v>
                </c:pt>
                <c:pt idx="16">
                  <c:v>4.3393548387096779</c:v>
                </c:pt>
                <c:pt idx="17">
                  <c:v>1.6593548387096773</c:v>
                </c:pt>
                <c:pt idx="18">
                  <c:v>4.6632258064516128</c:v>
                </c:pt>
                <c:pt idx="19">
                  <c:v>2.1264516129032258</c:v>
                </c:pt>
                <c:pt idx="20">
                  <c:v>3.5819354838709678</c:v>
                </c:pt>
                <c:pt idx="21">
                  <c:v>3.5303225806451612</c:v>
                </c:pt>
                <c:pt idx="22">
                  <c:v>4.2516129032258068</c:v>
                </c:pt>
                <c:pt idx="23">
                  <c:v>4.4103225806451611</c:v>
                </c:pt>
                <c:pt idx="24">
                  <c:v>0.32645161290322577</c:v>
                </c:pt>
                <c:pt idx="25">
                  <c:v>3.4322580645161289</c:v>
                </c:pt>
                <c:pt idx="26">
                  <c:v>1.7200000000000002</c:v>
                </c:pt>
                <c:pt idx="27">
                  <c:v>8.6825806451612912</c:v>
                </c:pt>
                <c:pt idx="28">
                  <c:v>3.0554838709677421</c:v>
                </c:pt>
                <c:pt idx="29">
                  <c:v>1.1574193548387099</c:v>
                </c:pt>
                <c:pt idx="30">
                  <c:v>1.3070967741935484</c:v>
                </c:pt>
                <c:pt idx="31">
                  <c:v>1.487741935483871</c:v>
                </c:pt>
                <c:pt idx="32">
                  <c:v>4.5212903225806453</c:v>
                </c:pt>
                <c:pt idx="33">
                  <c:v>4.2722580645161292</c:v>
                </c:pt>
                <c:pt idx="34">
                  <c:v>5.3716129032258069</c:v>
                </c:pt>
                <c:pt idx="35">
                  <c:v>3.3935483870967742</c:v>
                </c:pt>
                <c:pt idx="36">
                  <c:v>3.0696774193548384</c:v>
                </c:pt>
                <c:pt idx="37">
                  <c:v>4.9806451612903233</c:v>
                </c:pt>
                <c:pt idx="38">
                  <c:v>2.1741935483870973</c:v>
                </c:pt>
                <c:pt idx="39">
                  <c:v>9.6825806451612912</c:v>
                </c:pt>
                <c:pt idx="40">
                  <c:v>2.9845161290322579</c:v>
                </c:pt>
                <c:pt idx="41">
                  <c:v>0.75354838709677407</c:v>
                </c:pt>
                <c:pt idx="42">
                  <c:v>3.4193548387096779</c:v>
                </c:pt>
                <c:pt idx="43">
                  <c:v>1.6193548387096774</c:v>
                </c:pt>
                <c:pt idx="44">
                  <c:v>2.6748387096774193</c:v>
                </c:pt>
                <c:pt idx="45">
                  <c:v>4.5961290322580641</c:v>
                </c:pt>
                <c:pt idx="46">
                  <c:v>4.1122580645161291</c:v>
                </c:pt>
                <c:pt idx="47">
                  <c:v>2.8438709677419354</c:v>
                </c:pt>
                <c:pt idx="48">
                  <c:v>2.1316129032258067</c:v>
                </c:pt>
                <c:pt idx="49">
                  <c:v>4.0877419354838711</c:v>
                </c:pt>
                <c:pt idx="50">
                  <c:v>3.7896774193548386</c:v>
                </c:pt>
                <c:pt idx="51">
                  <c:v>8.4812903225806444</c:v>
                </c:pt>
                <c:pt idx="52">
                  <c:v>2.7483870967741937</c:v>
                </c:pt>
                <c:pt idx="53">
                  <c:v>1.4916129032258065</c:v>
                </c:pt>
                <c:pt idx="54">
                  <c:v>2.0709677419354837</c:v>
                </c:pt>
                <c:pt idx="55">
                  <c:v>1.7290322580645163</c:v>
                </c:pt>
                <c:pt idx="56">
                  <c:v>4.3638709677419349</c:v>
                </c:pt>
                <c:pt idx="57">
                  <c:v>5.5148387096774201</c:v>
                </c:pt>
                <c:pt idx="58">
                  <c:v>5.2916129032258059</c:v>
                </c:pt>
                <c:pt idx="59">
                  <c:v>4.3677419354838714</c:v>
                </c:pt>
                <c:pt idx="60">
                  <c:v>0.1367741935483871</c:v>
                </c:pt>
                <c:pt idx="61">
                  <c:v>4.8154838709677419</c:v>
                </c:pt>
                <c:pt idx="62">
                  <c:v>1.5122580645161292</c:v>
                </c:pt>
                <c:pt idx="63">
                  <c:v>5.2296774193548385</c:v>
                </c:pt>
                <c:pt idx="64">
                  <c:v>3.0335483870967743</c:v>
                </c:pt>
                <c:pt idx="65">
                  <c:v>0.51096774193548389</c:v>
                </c:pt>
                <c:pt idx="66">
                  <c:v>2.1083870967741936</c:v>
                </c:pt>
                <c:pt idx="67">
                  <c:v>1.7587096774193549</c:v>
                </c:pt>
                <c:pt idx="68">
                  <c:v>1.6503225806451611</c:v>
                </c:pt>
                <c:pt idx="69">
                  <c:v>4.67741935483871</c:v>
                </c:pt>
                <c:pt idx="70">
                  <c:v>4.1058064516129029</c:v>
                </c:pt>
              </c:numCache>
            </c:numRef>
          </c:val>
        </c:ser>
        <c:marker val="1"/>
        <c:axId val="92787840"/>
        <c:axId val="92789376"/>
      </c:lineChart>
      <c:dateAx>
        <c:axId val="92787840"/>
        <c:scaling>
          <c:orientation val="minMax"/>
        </c:scaling>
        <c:axPos val="b"/>
        <c:minorGridlines/>
        <c:numFmt formatCode="mmm\-yy" sourceLinked="0"/>
        <c:tickLblPos val="nextTo"/>
        <c:txPr>
          <a:bodyPr rot="-318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2789376"/>
        <c:crosses val="autoZero"/>
        <c:auto val="1"/>
        <c:lblOffset val="100"/>
        <c:baseTimeUnit val="months"/>
        <c:majorUnit val="2"/>
        <c:majorTimeUnit val="months"/>
        <c:minorUnit val="12"/>
        <c:minorTimeUnit val="months"/>
      </c:dateAx>
      <c:valAx>
        <c:axId val="92789376"/>
        <c:scaling>
          <c:orientation val="minMax"/>
        </c:scaling>
        <c:axPos val="l"/>
        <c:majorGridlines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27878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7986425117524091E-2"/>
          <c:y val="4.6945245538999751E-2"/>
          <c:w val="0.14580510586560874"/>
          <c:h val="0.13895623138850771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Donlon Precipitation and Meter</a:t>
            </a:r>
            <a:r>
              <a:rPr lang="en-US" baseline="0"/>
              <a:t> </a:t>
            </a:r>
            <a:r>
              <a:rPr lang="en-US"/>
              <a:t>Readings</a:t>
            </a:r>
          </a:p>
        </c:rich>
      </c:tx>
      <c:layout>
        <c:manualLayout>
          <c:xMode val="edge"/>
          <c:yMode val="edge"/>
          <c:x val="0.29794788281506651"/>
          <c:y val="1.221818405716186E-2"/>
        </c:manualLayout>
      </c:layout>
      <c:overlay val="1"/>
    </c:title>
    <c:plotArea>
      <c:layout>
        <c:manualLayout>
          <c:layoutTarget val="inner"/>
          <c:xMode val="edge"/>
          <c:yMode val="edge"/>
          <c:x val="3.781032416736925E-2"/>
          <c:y val="1.3735656461862545E-2"/>
          <c:w val="0.92868474851848448"/>
          <c:h val="0.87398813087688165"/>
        </c:manualLayout>
      </c:layout>
      <c:lineChart>
        <c:grouping val="standard"/>
        <c:ser>
          <c:idx val="0"/>
          <c:order val="0"/>
          <c:tx>
            <c:v>Total Precip</c:v>
          </c:tx>
          <c:marker>
            <c:symbol val="none"/>
          </c:marker>
          <c:cat>
            <c:numRef>
              <c:f>'Donlon Data'!$B$2:$B$56</c:f>
              <c:numCache>
                <c:formatCode>mmm\-yy</c:formatCode>
                <c:ptCount val="55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</c:numCache>
            </c:numRef>
          </c:cat>
          <c:val>
            <c:numRef>
              <c:f>'Donlon Data'!$C$2:$C$56</c:f>
              <c:numCache>
                <c:formatCode>General</c:formatCode>
                <c:ptCount val="55"/>
                <c:pt idx="0">
                  <c:v>2.74</c:v>
                </c:pt>
                <c:pt idx="1">
                  <c:v>1.03</c:v>
                </c:pt>
                <c:pt idx="2">
                  <c:v>0.06</c:v>
                </c:pt>
                <c:pt idx="3">
                  <c:v>0.72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0.14000000000000001</c:v>
                </c:pt>
                <c:pt idx="9">
                  <c:v>0.3</c:v>
                </c:pt>
                <c:pt idx="10">
                  <c:v>0.11</c:v>
                </c:pt>
                <c:pt idx="11">
                  <c:v>0.15</c:v>
                </c:pt>
                <c:pt idx="12">
                  <c:v>5.93</c:v>
                </c:pt>
                <c:pt idx="13">
                  <c:v>2.67</c:v>
                </c:pt>
                <c:pt idx="14">
                  <c:v>0.01</c:v>
                </c:pt>
                <c:pt idx="15">
                  <c:v>0.08</c:v>
                </c:pt>
                <c:pt idx="16">
                  <c:v>0.04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0.04</c:v>
                </c:pt>
                <c:pt idx="22">
                  <c:v>1.51</c:v>
                </c:pt>
                <c:pt idx="23">
                  <c:v>0.66</c:v>
                </c:pt>
                <c:pt idx="24">
                  <c:v>0.47</c:v>
                </c:pt>
                <c:pt idx="25">
                  <c:v>4.97</c:v>
                </c:pt>
                <c:pt idx="26">
                  <c:v>0.41</c:v>
                </c:pt>
                <c:pt idx="27">
                  <c:v>0.02</c:v>
                </c:pt>
                <c:pt idx="28">
                  <c:v>0.01</c:v>
                </c:pt>
                <c:pt idx="29">
                  <c:v>7.0000000000000007E-2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1.21</c:v>
                </c:pt>
                <c:pt idx="34">
                  <c:v>0</c:v>
                </c:pt>
                <c:pt idx="35">
                  <c:v>3.34</c:v>
                </c:pt>
                <c:pt idx="36">
                  <c:v>2.62</c:v>
                </c:pt>
                <c:pt idx="37">
                  <c:v>3.24</c:v>
                </c:pt>
                <c:pt idx="38">
                  <c:v>0.39</c:v>
                </c:pt>
                <c:pt idx="39">
                  <c:v>1.1399999999999999</c:v>
                </c:pt>
                <c:pt idx="40">
                  <c:v>0.11</c:v>
                </c:pt>
                <c:pt idx="41">
                  <c:v>0.01</c:v>
                </c:pt>
                <c:pt idx="42">
                  <c:v>0.02</c:v>
                </c:pt>
                <c:pt idx="43">
                  <c:v>0</c:v>
                </c:pt>
                <c:pt idx="44">
                  <c:v>0</c:v>
                </c:pt>
                <c:pt idx="45">
                  <c:v>2.1800000000000002</c:v>
                </c:pt>
                <c:pt idx="46">
                  <c:v>0.83</c:v>
                </c:pt>
                <c:pt idx="47">
                  <c:v>8.16</c:v>
                </c:pt>
                <c:pt idx="48">
                  <c:v>0.78</c:v>
                </c:pt>
                <c:pt idx="49">
                  <c:v>2.84</c:v>
                </c:pt>
                <c:pt idx="50">
                  <c:v>4.25</c:v>
                </c:pt>
                <c:pt idx="51">
                  <c:v>0.04</c:v>
                </c:pt>
                <c:pt idx="52">
                  <c:v>0.02</c:v>
                </c:pt>
                <c:pt idx="53">
                  <c:v>0.01</c:v>
                </c:pt>
                <c:pt idx="54">
                  <c:v>0</c:v>
                </c:pt>
              </c:numCache>
            </c:numRef>
          </c:val>
        </c:ser>
        <c:ser>
          <c:idx val="1"/>
          <c:order val="1"/>
          <c:tx>
            <c:v>in/ac</c:v>
          </c:tx>
          <c:marker>
            <c:symbol val="none"/>
          </c:marker>
          <c:cat>
            <c:numRef>
              <c:f>'Donlon Data'!$B$2:$B$56</c:f>
              <c:numCache>
                <c:formatCode>mmm\-yy</c:formatCode>
                <c:ptCount val="55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</c:numCache>
            </c:numRef>
          </c:cat>
          <c:val>
            <c:numRef>
              <c:f>'Donlon Data'!$E$2:$E$56</c:f>
              <c:numCache>
                <c:formatCode>General</c:formatCode>
                <c:ptCount val="55"/>
                <c:pt idx="0">
                  <c:v>2.88</c:v>
                </c:pt>
                <c:pt idx="1">
                  <c:v>1.32</c:v>
                </c:pt>
                <c:pt idx="2">
                  <c:v>2.88</c:v>
                </c:pt>
                <c:pt idx="3">
                  <c:v>2.64</c:v>
                </c:pt>
                <c:pt idx="4">
                  <c:v>3.4799999999999995</c:v>
                </c:pt>
                <c:pt idx="5">
                  <c:v>3.84</c:v>
                </c:pt>
                <c:pt idx="6">
                  <c:v>1.92</c:v>
                </c:pt>
                <c:pt idx="7">
                  <c:v>0</c:v>
                </c:pt>
                <c:pt idx="8">
                  <c:v>3.96</c:v>
                </c:pt>
                <c:pt idx="9">
                  <c:v>4.08</c:v>
                </c:pt>
                <c:pt idx="10">
                  <c:v>2.2800000000000002</c:v>
                </c:pt>
                <c:pt idx="11">
                  <c:v>1.6800000000000002</c:v>
                </c:pt>
                <c:pt idx="12">
                  <c:v>1.32</c:v>
                </c:pt>
                <c:pt idx="13">
                  <c:v>0.96</c:v>
                </c:pt>
                <c:pt idx="14">
                  <c:v>2.7600000000000002</c:v>
                </c:pt>
                <c:pt idx="15">
                  <c:v>3.5999999999999996</c:v>
                </c:pt>
                <c:pt idx="16">
                  <c:v>3.96</c:v>
                </c:pt>
                <c:pt idx="17">
                  <c:v>4.08</c:v>
                </c:pt>
                <c:pt idx="18">
                  <c:v>1.92</c:v>
                </c:pt>
                <c:pt idx="19">
                  <c:v>3.5999999999999996</c:v>
                </c:pt>
                <c:pt idx="20">
                  <c:v>1.56</c:v>
                </c:pt>
                <c:pt idx="21">
                  <c:v>4.4399999999999995</c:v>
                </c:pt>
                <c:pt idx="22">
                  <c:v>2.16</c:v>
                </c:pt>
                <c:pt idx="23">
                  <c:v>0.84000000000000008</c:v>
                </c:pt>
                <c:pt idx="24">
                  <c:v>2.16</c:v>
                </c:pt>
                <c:pt idx="25">
                  <c:v>0.96</c:v>
                </c:pt>
                <c:pt idx="26">
                  <c:v>2.4000000000000004</c:v>
                </c:pt>
                <c:pt idx="27">
                  <c:v>3.12</c:v>
                </c:pt>
                <c:pt idx="28">
                  <c:v>3</c:v>
                </c:pt>
                <c:pt idx="29">
                  <c:v>2.7600000000000002</c:v>
                </c:pt>
                <c:pt idx="30">
                  <c:v>0</c:v>
                </c:pt>
                <c:pt idx="31">
                  <c:v>3.84</c:v>
                </c:pt>
                <c:pt idx="32">
                  <c:v>2.4000000000000004</c:v>
                </c:pt>
                <c:pt idx="33">
                  <c:v>3.84</c:v>
                </c:pt>
                <c:pt idx="34">
                  <c:v>2.04</c:v>
                </c:pt>
                <c:pt idx="35">
                  <c:v>0.72</c:v>
                </c:pt>
                <c:pt idx="36">
                  <c:v>1.08</c:v>
                </c:pt>
                <c:pt idx="37">
                  <c:v>0.60000000000000009</c:v>
                </c:pt>
                <c:pt idx="38">
                  <c:v>2.04</c:v>
                </c:pt>
                <c:pt idx="39">
                  <c:v>2.4000000000000004</c:v>
                </c:pt>
                <c:pt idx="40">
                  <c:v>3.24</c:v>
                </c:pt>
                <c:pt idx="41">
                  <c:v>3.12</c:v>
                </c:pt>
                <c:pt idx="42">
                  <c:v>0</c:v>
                </c:pt>
                <c:pt idx="43">
                  <c:v>4.4399999999999995</c:v>
                </c:pt>
                <c:pt idx="44">
                  <c:v>0.84000000000000008</c:v>
                </c:pt>
                <c:pt idx="45">
                  <c:v>2.88</c:v>
                </c:pt>
                <c:pt idx="46">
                  <c:v>2.4000000000000004</c:v>
                </c:pt>
                <c:pt idx="47">
                  <c:v>0.60000000000000009</c:v>
                </c:pt>
                <c:pt idx="48">
                  <c:v>1.6800000000000002</c:v>
                </c:pt>
                <c:pt idx="49">
                  <c:v>1.2000000000000002</c:v>
                </c:pt>
                <c:pt idx="50">
                  <c:v>1.32</c:v>
                </c:pt>
              </c:numCache>
            </c:numRef>
          </c:val>
        </c:ser>
        <c:marker val="1"/>
        <c:axId val="70552576"/>
        <c:axId val="70596480"/>
      </c:lineChart>
      <c:dateAx>
        <c:axId val="70552576"/>
        <c:scaling>
          <c:orientation val="minMax"/>
        </c:scaling>
        <c:axPos val="b"/>
        <c:minorGridlines/>
        <c:numFmt formatCode="mmm\-yy" sourceLinked="0"/>
        <c:tickLblPos val="nextTo"/>
        <c:txPr>
          <a:bodyPr rot="-318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0596480"/>
        <c:crosses val="autoZero"/>
        <c:auto val="1"/>
        <c:lblOffset val="100"/>
        <c:baseTimeUnit val="months"/>
        <c:majorUnit val="2"/>
        <c:majorTimeUnit val="months"/>
        <c:minorUnit val="12"/>
        <c:minorTimeUnit val="months"/>
      </c:dateAx>
      <c:valAx>
        <c:axId val="70596480"/>
        <c:scaling>
          <c:orientation val="minMax"/>
        </c:scaling>
        <c:axPos val="l"/>
        <c:majorGridlines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05525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7986425117524119E-2"/>
          <c:y val="4.6945245538999723E-2"/>
          <c:w val="0.14580510586560874"/>
          <c:h val="0.13895623138850771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Peikert Precipitation and Meter Readings</a:t>
            </a:r>
          </a:p>
        </c:rich>
      </c:tx>
      <c:layout>
        <c:manualLayout>
          <c:xMode val="edge"/>
          <c:yMode val="edge"/>
          <c:x val="0.29209354319184344"/>
          <c:y val="1.2218128697215627E-2"/>
        </c:manualLayout>
      </c:layout>
      <c:overlay val="1"/>
    </c:title>
    <c:plotArea>
      <c:layout>
        <c:manualLayout>
          <c:layoutTarget val="inner"/>
          <c:xMode val="edge"/>
          <c:yMode val="edge"/>
          <c:x val="3.781032416736925E-2"/>
          <c:y val="1.3735656461862545E-2"/>
          <c:w val="0.92868474851848448"/>
          <c:h val="0.87398813087688165"/>
        </c:manualLayout>
      </c:layout>
      <c:lineChart>
        <c:grouping val="standard"/>
        <c:ser>
          <c:idx val="0"/>
          <c:order val="0"/>
          <c:tx>
            <c:v>Total Precip</c:v>
          </c:tx>
          <c:marker>
            <c:symbol val="none"/>
          </c:marker>
          <c:cat>
            <c:numRef>
              <c:f>'Peikert Data'!$B$18:$B$90</c:f>
              <c:numCache>
                <c:formatCode>mmm\-yy</c:formatCode>
                <c:ptCount val="73"/>
                <c:pt idx="0">
                  <c:v>38534</c:v>
                </c:pt>
                <c:pt idx="1">
                  <c:v>38565</c:v>
                </c:pt>
                <c:pt idx="2">
                  <c:v>38596</c:v>
                </c:pt>
                <c:pt idx="3">
                  <c:v>38626</c:v>
                </c:pt>
                <c:pt idx="4">
                  <c:v>38657</c:v>
                </c:pt>
                <c:pt idx="5">
                  <c:v>38687</c:v>
                </c:pt>
                <c:pt idx="6">
                  <c:v>38718</c:v>
                </c:pt>
                <c:pt idx="7">
                  <c:v>38749</c:v>
                </c:pt>
                <c:pt idx="8">
                  <c:v>38777</c:v>
                </c:pt>
                <c:pt idx="9">
                  <c:v>38808</c:v>
                </c:pt>
                <c:pt idx="10">
                  <c:v>38838</c:v>
                </c:pt>
                <c:pt idx="11">
                  <c:v>38869</c:v>
                </c:pt>
                <c:pt idx="12">
                  <c:v>38899</c:v>
                </c:pt>
                <c:pt idx="13">
                  <c:v>38930</c:v>
                </c:pt>
                <c:pt idx="14">
                  <c:v>38961</c:v>
                </c:pt>
                <c:pt idx="15">
                  <c:v>38991</c:v>
                </c:pt>
                <c:pt idx="16">
                  <c:v>39022</c:v>
                </c:pt>
                <c:pt idx="17">
                  <c:v>39052</c:v>
                </c:pt>
                <c:pt idx="18">
                  <c:v>39083</c:v>
                </c:pt>
                <c:pt idx="19">
                  <c:v>39114</c:v>
                </c:pt>
                <c:pt idx="20">
                  <c:v>39142</c:v>
                </c:pt>
                <c:pt idx="21">
                  <c:v>39173</c:v>
                </c:pt>
                <c:pt idx="22">
                  <c:v>39203</c:v>
                </c:pt>
                <c:pt idx="23">
                  <c:v>39234</c:v>
                </c:pt>
                <c:pt idx="24">
                  <c:v>39264</c:v>
                </c:pt>
                <c:pt idx="25">
                  <c:v>39295</c:v>
                </c:pt>
                <c:pt idx="26">
                  <c:v>39326</c:v>
                </c:pt>
                <c:pt idx="27">
                  <c:v>39356</c:v>
                </c:pt>
                <c:pt idx="28">
                  <c:v>39387</c:v>
                </c:pt>
                <c:pt idx="29">
                  <c:v>39417</c:v>
                </c:pt>
                <c:pt idx="30">
                  <c:v>39448</c:v>
                </c:pt>
                <c:pt idx="31">
                  <c:v>39479</c:v>
                </c:pt>
                <c:pt idx="32">
                  <c:v>39508</c:v>
                </c:pt>
                <c:pt idx="33">
                  <c:v>39539</c:v>
                </c:pt>
                <c:pt idx="34">
                  <c:v>39569</c:v>
                </c:pt>
                <c:pt idx="35">
                  <c:v>39600</c:v>
                </c:pt>
                <c:pt idx="36">
                  <c:v>39630</c:v>
                </c:pt>
                <c:pt idx="37">
                  <c:v>39661</c:v>
                </c:pt>
                <c:pt idx="38">
                  <c:v>39692</c:v>
                </c:pt>
                <c:pt idx="39">
                  <c:v>39722</c:v>
                </c:pt>
                <c:pt idx="40">
                  <c:v>39753</c:v>
                </c:pt>
                <c:pt idx="41">
                  <c:v>39783</c:v>
                </c:pt>
                <c:pt idx="42">
                  <c:v>39814</c:v>
                </c:pt>
                <c:pt idx="43">
                  <c:v>39845</c:v>
                </c:pt>
                <c:pt idx="44">
                  <c:v>39873</c:v>
                </c:pt>
                <c:pt idx="45">
                  <c:v>39904</c:v>
                </c:pt>
                <c:pt idx="46">
                  <c:v>39934</c:v>
                </c:pt>
                <c:pt idx="47">
                  <c:v>39965</c:v>
                </c:pt>
                <c:pt idx="48">
                  <c:v>39995</c:v>
                </c:pt>
                <c:pt idx="49">
                  <c:v>40026</c:v>
                </c:pt>
                <c:pt idx="50">
                  <c:v>40057</c:v>
                </c:pt>
                <c:pt idx="51">
                  <c:v>40087</c:v>
                </c:pt>
                <c:pt idx="52">
                  <c:v>40118</c:v>
                </c:pt>
                <c:pt idx="53">
                  <c:v>40148</c:v>
                </c:pt>
                <c:pt idx="54">
                  <c:v>40179</c:v>
                </c:pt>
                <c:pt idx="55">
                  <c:v>40210</c:v>
                </c:pt>
                <c:pt idx="56">
                  <c:v>40238</c:v>
                </c:pt>
                <c:pt idx="57">
                  <c:v>40269</c:v>
                </c:pt>
                <c:pt idx="58">
                  <c:v>40299</c:v>
                </c:pt>
                <c:pt idx="59">
                  <c:v>40330</c:v>
                </c:pt>
                <c:pt idx="60">
                  <c:v>40360</c:v>
                </c:pt>
                <c:pt idx="61">
                  <c:v>40391</c:v>
                </c:pt>
                <c:pt idx="62">
                  <c:v>40422</c:v>
                </c:pt>
                <c:pt idx="63">
                  <c:v>40452</c:v>
                </c:pt>
                <c:pt idx="64">
                  <c:v>40483</c:v>
                </c:pt>
                <c:pt idx="65">
                  <c:v>40513</c:v>
                </c:pt>
                <c:pt idx="66">
                  <c:v>40544</c:v>
                </c:pt>
                <c:pt idx="67">
                  <c:v>40575</c:v>
                </c:pt>
                <c:pt idx="68">
                  <c:v>40603</c:v>
                </c:pt>
                <c:pt idx="69">
                  <c:v>40634</c:v>
                </c:pt>
                <c:pt idx="70">
                  <c:v>40664</c:v>
                </c:pt>
                <c:pt idx="71">
                  <c:v>40695</c:v>
                </c:pt>
                <c:pt idx="72">
                  <c:v>40725</c:v>
                </c:pt>
              </c:numCache>
            </c:numRef>
          </c:cat>
          <c:val>
            <c:numRef>
              <c:f>'Peikert Data'!$C$18:$C$90</c:f>
              <c:numCache>
                <c:formatCode>General</c:formatCode>
                <c:ptCount val="73"/>
                <c:pt idx="0">
                  <c:v>0</c:v>
                </c:pt>
                <c:pt idx="1">
                  <c:v>0</c:v>
                </c:pt>
                <c:pt idx="2">
                  <c:v>0.01</c:v>
                </c:pt>
                <c:pt idx="3">
                  <c:v>1.76</c:v>
                </c:pt>
                <c:pt idx="4">
                  <c:v>0.62</c:v>
                </c:pt>
                <c:pt idx="5">
                  <c:v>0.96</c:v>
                </c:pt>
                <c:pt idx="6">
                  <c:v>1.42</c:v>
                </c:pt>
                <c:pt idx="7">
                  <c:v>3.02</c:v>
                </c:pt>
                <c:pt idx="8">
                  <c:v>3.63</c:v>
                </c:pt>
                <c:pt idx="9">
                  <c:v>3.18</c:v>
                </c:pt>
                <c:pt idx="10">
                  <c:v>1.31</c:v>
                </c:pt>
                <c:pt idx="11">
                  <c:v>0</c:v>
                </c:pt>
                <c:pt idx="12">
                  <c:v>0</c:v>
                </c:pt>
                <c:pt idx="13">
                  <c:v>0.03</c:v>
                </c:pt>
                <c:pt idx="14">
                  <c:v>0</c:v>
                </c:pt>
                <c:pt idx="15">
                  <c:v>0.36</c:v>
                </c:pt>
                <c:pt idx="16">
                  <c:v>0.11</c:v>
                </c:pt>
                <c:pt idx="17">
                  <c:v>1.24</c:v>
                </c:pt>
                <c:pt idx="18">
                  <c:v>2.74</c:v>
                </c:pt>
                <c:pt idx="19">
                  <c:v>1.03</c:v>
                </c:pt>
                <c:pt idx="20">
                  <c:v>0.06</c:v>
                </c:pt>
                <c:pt idx="21">
                  <c:v>0.72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0.14000000000000001</c:v>
                </c:pt>
                <c:pt idx="27">
                  <c:v>0.3</c:v>
                </c:pt>
                <c:pt idx="28">
                  <c:v>0.11</c:v>
                </c:pt>
                <c:pt idx="29">
                  <c:v>0.15</c:v>
                </c:pt>
                <c:pt idx="30">
                  <c:v>5.93</c:v>
                </c:pt>
                <c:pt idx="31">
                  <c:v>2.67</c:v>
                </c:pt>
                <c:pt idx="32">
                  <c:v>0.01</c:v>
                </c:pt>
                <c:pt idx="33">
                  <c:v>0.08</c:v>
                </c:pt>
                <c:pt idx="34">
                  <c:v>0.04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0.04</c:v>
                </c:pt>
                <c:pt idx="40">
                  <c:v>1.51</c:v>
                </c:pt>
                <c:pt idx="41">
                  <c:v>0.66</c:v>
                </c:pt>
                <c:pt idx="42">
                  <c:v>0.47</c:v>
                </c:pt>
                <c:pt idx="43">
                  <c:v>4.97</c:v>
                </c:pt>
                <c:pt idx="44">
                  <c:v>0.41</c:v>
                </c:pt>
                <c:pt idx="45">
                  <c:v>0.02</c:v>
                </c:pt>
                <c:pt idx="46">
                  <c:v>0.01</c:v>
                </c:pt>
                <c:pt idx="47">
                  <c:v>7.0000000000000007E-2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1.21</c:v>
                </c:pt>
                <c:pt idx="52">
                  <c:v>0</c:v>
                </c:pt>
                <c:pt idx="53">
                  <c:v>3.34</c:v>
                </c:pt>
                <c:pt idx="54">
                  <c:v>2.62</c:v>
                </c:pt>
                <c:pt idx="55">
                  <c:v>3.24</c:v>
                </c:pt>
                <c:pt idx="56">
                  <c:v>0.39</c:v>
                </c:pt>
                <c:pt idx="57">
                  <c:v>1.1399999999999999</c:v>
                </c:pt>
                <c:pt idx="58">
                  <c:v>0.11</c:v>
                </c:pt>
                <c:pt idx="59">
                  <c:v>0.01</c:v>
                </c:pt>
                <c:pt idx="60">
                  <c:v>0.02</c:v>
                </c:pt>
                <c:pt idx="61">
                  <c:v>0</c:v>
                </c:pt>
                <c:pt idx="62">
                  <c:v>0</c:v>
                </c:pt>
                <c:pt idx="63">
                  <c:v>2.1800000000000002</c:v>
                </c:pt>
                <c:pt idx="64">
                  <c:v>0.83</c:v>
                </c:pt>
                <c:pt idx="65">
                  <c:v>8.16</c:v>
                </c:pt>
                <c:pt idx="66">
                  <c:v>0.78</c:v>
                </c:pt>
                <c:pt idx="67">
                  <c:v>2.84</c:v>
                </c:pt>
                <c:pt idx="68">
                  <c:v>4.25</c:v>
                </c:pt>
                <c:pt idx="69">
                  <c:v>0.04</c:v>
                </c:pt>
                <c:pt idx="70">
                  <c:v>0.02</c:v>
                </c:pt>
                <c:pt idx="71">
                  <c:v>0.01</c:v>
                </c:pt>
                <c:pt idx="72">
                  <c:v>0</c:v>
                </c:pt>
              </c:numCache>
            </c:numRef>
          </c:val>
        </c:ser>
        <c:ser>
          <c:idx val="1"/>
          <c:order val="1"/>
          <c:tx>
            <c:v>UWCD (in/ac)</c:v>
          </c:tx>
          <c:marker>
            <c:symbol val="none"/>
          </c:marker>
          <c:cat>
            <c:numRef>
              <c:f>'Peikert Data'!$B$18:$B$90</c:f>
              <c:numCache>
                <c:formatCode>mmm\-yy</c:formatCode>
                <c:ptCount val="73"/>
                <c:pt idx="0">
                  <c:v>38534</c:v>
                </c:pt>
                <c:pt idx="1">
                  <c:v>38565</c:v>
                </c:pt>
                <c:pt idx="2">
                  <c:v>38596</c:v>
                </c:pt>
                <c:pt idx="3">
                  <c:v>38626</c:v>
                </c:pt>
                <c:pt idx="4">
                  <c:v>38657</c:v>
                </c:pt>
                <c:pt idx="5">
                  <c:v>38687</c:v>
                </c:pt>
                <c:pt idx="6">
                  <c:v>38718</c:v>
                </c:pt>
                <c:pt idx="7">
                  <c:v>38749</c:v>
                </c:pt>
                <c:pt idx="8">
                  <c:v>38777</c:v>
                </c:pt>
                <c:pt idx="9">
                  <c:v>38808</c:v>
                </c:pt>
                <c:pt idx="10">
                  <c:v>38838</c:v>
                </c:pt>
                <c:pt idx="11">
                  <c:v>38869</c:v>
                </c:pt>
                <c:pt idx="12">
                  <c:v>38899</c:v>
                </c:pt>
                <c:pt idx="13">
                  <c:v>38930</c:v>
                </c:pt>
                <c:pt idx="14">
                  <c:v>38961</c:v>
                </c:pt>
                <c:pt idx="15">
                  <c:v>38991</c:v>
                </c:pt>
                <c:pt idx="16">
                  <c:v>39022</c:v>
                </c:pt>
                <c:pt idx="17">
                  <c:v>39052</c:v>
                </c:pt>
                <c:pt idx="18">
                  <c:v>39083</c:v>
                </c:pt>
                <c:pt idx="19">
                  <c:v>39114</c:v>
                </c:pt>
                <c:pt idx="20">
                  <c:v>39142</c:v>
                </c:pt>
                <c:pt idx="21">
                  <c:v>39173</c:v>
                </c:pt>
                <c:pt idx="22">
                  <c:v>39203</c:v>
                </c:pt>
                <c:pt idx="23">
                  <c:v>39234</c:v>
                </c:pt>
                <c:pt idx="24">
                  <c:v>39264</c:v>
                </c:pt>
                <c:pt idx="25">
                  <c:v>39295</c:v>
                </c:pt>
                <c:pt idx="26">
                  <c:v>39326</c:v>
                </c:pt>
                <c:pt idx="27">
                  <c:v>39356</c:v>
                </c:pt>
                <c:pt idx="28">
                  <c:v>39387</c:v>
                </c:pt>
                <c:pt idx="29">
                  <c:v>39417</c:v>
                </c:pt>
                <c:pt idx="30">
                  <c:v>39448</c:v>
                </c:pt>
                <c:pt idx="31">
                  <c:v>39479</c:v>
                </c:pt>
                <c:pt idx="32">
                  <c:v>39508</c:v>
                </c:pt>
                <c:pt idx="33">
                  <c:v>39539</c:v>
                </c:pt>
                <c:pt idx="34">
                  <c:v>39569</c:v>
                </c:pt>
                <c:pt idx="35">
                  <c:v>39600</c:v>
                </c:pt>
                <c:pt idx="36">
                  <c:v>39630</c:v>
                </c:pt>
                <c:pt idx="37">
                  <c:v>39661</c:v>
                </c:pt>
                <c:pt idx="38">
                  <c:v>39692</c:v>
                </c:pt>
                <c:pt idx="39">
                  <c:v>39722</c:v>
                </c:pt>
                <c:pt idx="40">
                  <c:v>39753</c:v>
                </c:pt>
                <c:pt idx="41">
                  <c:v>39783</c:v>
                </c:pt>
                <c:pt idx="42">
                  <c:v>39814</c:v>
                </c:pt>
                <c:pt idx="43">
                  <c:v>39845</c:v>
                </c:pt>
                <c:pt idx="44">
                  <c:v>39873</c:v>
                </c:pt>
                <c:pt idx="45">
                  <c:v>39904</c:v>
                </c:pt>
                <c:pt idx="46">
                  <c:v>39934</c:v>
                </c:pt>
                <c:pt idx="47">
                  <c:v>39965</c:v>
                </c:pt>
                <c:pt idx="48">
                  <c:v>39995</c:v>
                </c:pt>
                <c:pt idx="49">
                  <c:v>40026</c:v>
                </c:pt>
                <c:pt idx="50">
                  <c:v>40057</c:v>
                </c:pt>
                <c:pt idx="51">
                  <c:v>40087</c:v>
                </c:pt>
                <c:pt idx="52">
                  <c:v>40118</c:v>
                </c:pt>
                <c:pt idx="53">
                  <c:v>40148</c:v>
                </c:pt>
                <c:pt idx="54">
                  <c:v>40179</c:v>
                </c:pt>
                <c:pt idx="55">
                  <c:v>40210</c:v>
                </c:pt>
                <c:pt idx="56">
                  <c:v>40238</c:v>
                </c:pt>
                <c:pt idx="57">
                  <c:v>40269</c:v>
                </c:pt>
                <c:pt idx="58">
                  <c:v>40299</c:v>
                </c:pt>
                <c:pt idx="59">
                  <c:v>40330</c:v>
                </c:pt>
                <c:pt idx="60">
                  <c:v>40360</c:v>
                </c:pt>
                <c:pt idx="61">
                  <c:v>40391</c:v>
                </c:pt>
                <c:pt idx="62">
                  <c:v>40422</c:v>
                </c:pt>
                <c:pt idx="63">
                  <c:v>40452</c:v>
                </c:pt>
                <c:pt idx="64">
                  <c:v>40483</c:v>
                </c:pt>
                <c:pt idx="65">
                  <c:v>40513</c:v>
                </c:pt>
                <c:pt idx="66">
                  <c:v>40544</c:v>
                </c:pt>
                <c:pt idx="67">
                  <c:v>40575</c:v>
                </c:pt>
                <c:pt idx="68">
                  <c:v>40603</c:v>
                </c:pt>
                <c:pt idx="69">
                  <c:v>40634</c:v>
                </c:pt>
                <c:pt idx="70">
                  <c:v>40664</c:v>
                </c:pt>
                <c:pt idx="71">
                  <c:v>40695</c:v>
                </c:pt>
                <c:pt idx="72">
                  <c:v>40725</c:v>
                </c:pt>
              </c:numCache>
            </c:numRef>
          </c:cat>
          <c:val>
            <c:numRef>
              <c:f>'Peikert Data'!$E$18:$E$90</c:f>
              <c:numCache>
                <c:formatCode>General</c:formatCode>
                <c:ptCount val="73"/>
                <c:pt idx="0">
                  <c:v>1.32</c:v>
                </c:pt>
                <c:pt idx="1">
                  <c:v>3.24</c:v>
                </c:pt>
                <c:pt idx="2">
                  <c:v>1.56</c:v>
                </c:pt>
                <c:pt idx="3">
                  <c:v>4.68</c:v>
                </c:pt>
                <c:pt idx="4">
                  <c:v>2.64</c:v>
                </c:pt>
                <c:pt idx="5">
                  <c:v>1.56</c:v>
                </c:pt>
                <c:pt idx="6">
                  <c:v>1.7999999999999998</c:v>
                </c:pt>
                <c:pt idx="7">
                  <c:v>3.12</c:v>
                </c:pt>
                <c:pt idx="8">
                  <c:v>1.08</c:v>
                </c:pt>
                <c:pt idx="9">
                  <c:v>2.2800000000000002</c:v>
                </c:pt>
                <c:pt idx="10">
                  <c:v>2.2800000000000002</c:v>
                </c:pt>
                <c:pt idx="11">
                  <c:v>2.4000000000000004</c:v>
                </c:pt>
                <c:pt idx="12">
                  <c:v>0</c:v>
                </c:pt>
                <c:pt idx="13">
                  <c:v>2.7600000000000002</c:v>
                </c:pt>
                <c:pt idx="14">
                  <c:v>2.2800000000000002</c:v>
                </c:pt>
                <c:pt idx="15">
                  <c:v>6.24</c:v>
                </c:pt>
                <c:pt idx="16">
                  <c:v>3.7199999999999998</c:v>
                </c:pt>
                <c:pt idx="17">
                  <c:v>1.7999999999999998</c:v>
                </c:pt>
                <c:pt idx="18">
                  <c:v>2.04</c:v>
                </c:pt>
                <c:pt idx="19">
                  <c:v>1.2000000000000002</c:v>
                </c:pt>
                <c:pt idx="20">
                  <c:v>3.5999999999999996</c:v>
                </c:pt>
                <c:pt idx="21">
                  <c:v>2.7600000000000002</c:v>
                </c:pt>
                <c:pt idx="22">
                  <c:v>3.24</c:v>
                </c:pt>
                <c:pt idx="23">
                  <c:v>4.8000000000000007</c:v>
                </c:pt>
                <c:pt idx="24">
                  <c:v>1.56</c:v>
                </c:pt>
                <c:pt idx="25">
                  <c:v>1.44</c:v>
                </c:pt>
                <c:pt idx="26">
                  <c:v>3.4799999999999995</c:v>
                </c:pt>
                <c:pt idx="27">
                  <c:v>7.1999999999999993</c:v>
                </c:pt>
                <c:pt idx="28">
                  <c:v>3.12</c:v>
                </c:pt>
                <c:pt idx="29">
                  <c:v>1.44</c:v>
                </c:pt>
                <c:pt idx="30">
                  <c:v>0.84000000000000008</c:v>
                </c:pt>
                <c:pt idx="31">
                  <c:v>0.96</c:v>
                </c:pt>
                <c:pt idx="32">
                  <c:v>3</c:v>
                </c:pt>
                <c:pt idx="33">
                  <c:v>3.4799999999999995</c:v>
                </c:pt>
                <c:pt idx="34">
                  <c:v>4.08</c:v>
                </c:pt>
                <c:pt idx="35">
                  <c:v>3.96</c:v>
                </c:pt>
                <c:pt idx="36">
                  <c:v>0.60000000000000009</c:v>
                </c:pt>
                <c:pt idx="37">
                  <c:v>4.08</c:v>
                </c:pt>
                <c:pt idx="38">
                  <c:v>2.7600000000000002</c:v>
                </c:pt>
                <c:pt idx="39">
                  <c:v>6.36</c:v>
                </c:pt>
                <c:pt idx="40">
                  <c:v>2.2800000000000002</c:v>
                </c:pt>
                <c:pt idx="41">
                  <c:v>0.72</c:v>
                </c:pt>
                <c:pt idx="42">
                  <c:v>3.5999999999999996</c:v>
                </c:pt>
                <c:pt idx="43">
                  <c:v>1.2000000000000002</c:v>
                </c:pt>
                <c:pt idx="44">
                  <c:v>2.64</c:v>
                </c:pt>
                <c:pt idx="45">
                  <c:v>3.5999999999999996</c:v>
                </c:pt>
                <c:pt idx="46">
                  <c:v>3.5999999999999996</c:v>
                </c:pt>
                <c:pt idx="47">
                  <c:v>3.3600000000000003</c:v>
                </c:pt>
                <c:pt idx="48">
                  <c:v>1.7999999999999998</c:v>
                </c:pt>
                <c:pt idx="49">
                  <c:v>3.12</c:v>
                </c:pt>
                <c:pt idx="50">
                  <c:v>2.7600000000000002</c:v>
                </c:pt>
                <c:pt idx="51">
                  <c:v>5.64</c:v>
                </c:pt>
                <c:pt idx="52">
                  <c:v>2.88</c:v>
                </c:pt>
                <c:pt idx="53">
                  <c:v>1.32</c:v>
                </c:pt>
                <c:pt idx="54">
                  <c:v>1.44</c:v>
                </c:pt>
                <c:pt idx="55">
                  <c:v>1.32</c:v>
                </c:pt>
                <c:pt idx="56">
                  <c:v>3</c:v>
                </c:pt>
                <c:pt idx="57">
                  <c:v>2.52</c:v>
                </c:pt>
                <c:pt idx="58">
                  <c:v>4.32</c:v>
                </c:pt>
                <c:pt idx="59">
                  <c:v>3.4799999999999995</c:v>
                </c:pt>
                <c:pt idx="60">
                  <c:v>0</c:v>
                </c:pt>
                <c:pt idx="61">
                  <c:v>4.08</c:v>
                </c:pt>
                <c:pt idx="62">
                  <c:v>2.52</c:v>
                </c:pt>
                <c:pt idx="63">
                  <c:v>4.5600000000000005</c:v>
                </c:pt>
                <c:pt idx="64">
                  <c:v>2.88</c:v>
                </c:pt>
                <c:pt idx="65">
                  <c:v>0.72</c:v>
                </c:pt>
                <c:pt idx="66">
                  <c:v>2.2800000000000002</c:v>
                </c:pt>
                <c:pt idx="67">
                  <c:v>1.92</c:v>
                </c:pt>
                <c:pt idx="68">
                  <c:v>1.6800000000000002</c:v>
                </c:pt>
              </c:numCache>
            </c:numRef>
          </c:val>
        </c:ser>
        <c:marker val="1"/>
        <c:axId val="72581888"/>
        <c:axId val="72583424"/>
      </c:lineChart>
      <c:dateAx>
        <c:axId val="72581888"/>
        <c:scaling>
          <c:orientation val="minMax"/>
        </c:scaling>
        <c:axPos val="b"/>
        <c:minorGridlines/>
        <c:numFmt formatCode="mmm\-yy" sourceLinked="0"/>
        <c:tickLblPos val="nextTo"/>
        <c:txPr>
          <a:bodyPr rot="-318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2583424"/>
        <c:crosses val="autoZero"/>
        <c:auto val="1"/>
        <c:lblOffset val="100"/>
        <c:baseTimeUnit val="months"/>
        <c:majorUnit val="2"/>
        <c:majorTimeUnit val="months"/>
        <c:minorUnit val="12"/>
        <c:minorTimeUnit val="months"/>
      </c:dateAx>
      <c:valAx>
        <c:axId val="72583424"/>
        <c:scaling>
          <c:orientation val="minMax"/>
        </c:scaling>
        <c:axPos val="l"/>
        <c:majorGridlines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25818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7986425117524119E-2"/>
          <c:y val="4.6945245538999723E-2"/>
          <c:w val="0.14580510586560874"/>
          <c:h val="0.13895623138850771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72" workbookViewId="0" zoomToFit="1"/>
  </sheetViews>
  <pageMargins left="0.7" right="0.7" top="0.75" bottom="0.75" header="0.3" footer="0.3"/>
  <pageSetup orientation="landscape" horizontalDpi="1200" verticalDpi="1200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tabSelected="1" zoomScale="72" workbookViewId="0" zoomToFit="1"/>
  </sheetViews>
  <pageMargins left="0.7" right="0.7" top="0.75" bottom="0.75" header="0.3" footer="0.3"/>
  <pageSetup orientation="landscape" horizontalDpi="1200" verticalDpi="1200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tabSelected="1" zoomScale="70" workbookViewId="0"/>
  </sheetViews>
  <pageMargins left="0.7" right="0.7" top="0.75" bottom="0.75" header="0.3" footer="0.3"/>
  <pageSetup orientation="landscape" horizontalDpi="1200" verticalDpi="1200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5104" cy="62838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0.77147</cdr:x>
      <cdr:y>0.04</cdr:y>
    </cdr:from>
    <cdr:to>
      <cdr:x>0.8735</cdr:x>
      <cdr:y>0.08331</cdr:y>
    </cdr:to>
    <cdr:sp macro="" textlink="">
      <cdr:nvSpPr>
        <cdr:cNvPr id="2" name="TextBox 4"/>
        <cdr:cNvSpPr txBox="1"/>
      </cdr:nvSpPr>
      <cdr:spPr>
        <a:xfrm xmlns:a="http://schemas.openxmlformats.org/drawingml/2006/main">
          <a:off x="6684864" y="251355"/>
          <a:ext cx="884065" cy="272142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19050" cmpd="sng">
          <a:solidFill>
            <a:sysClr val="windowText" lastClr="000000"/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en-US" sz="1100" b="1">
              <a:solidFill>
                <a:sysClr val="windowText" lastClr="000000"/>
              </a:solidFill>
            </a:rPr>
            <a:t>Summary</a:t>
          </a:r>
        </a:p>
      </cdr:txBody>
    </cdr:sp>
  </cdr:relSizeAnchor>
  <cdr:relSizeAnchor xmlns:cdr="http://schemas.openxmlformats.org/drawingml/2006/chartDrawing">
    <cdr:from>
      <cdr:x>0.69466</cdr:x>
      <cdr:y>0.08522</cdr:y>
    </cdr:from>
    <cdr:to>
      <cdr:x>0.94651</cdr:x>
      <cdr:y>0.26378</cdr:y>
    </cdr:to>
    <cdr:pic>
      <cdr:nvPicPr>
        <cdr:cNvPr id="3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/>
        <a:srcRect xmlns:a="http://schemas.openxmlformats.org/drawingml/2006/main" l="30904" t="28879" r="55019" b="52788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6019271" y="535510"/>
          <a:ext cx="2182344" cy="1122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 type="none" w="med" len="med"/>
        </a:ln>
        <a:effectLst xmlns:a="http://schemas.openxmlformats.org/drawingml/2006/main"/>
      </cdr:spPr>
    </cdr:pic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199305</xdr:colOff>
      <xdr:row>1</xdr:row>
      <xdr:rowOff>36018</xdr:rowOff>
    </xdr:from>
    <xdr:to>
      <xdr:col>12</xdr:col>
      <xdr:colOff>464245</xdr:colOff>
      <xdr:row>2</xdr:row>
      <xdr:rowOff>117660</xdr:rowOff>
    </xdr:to>
    <xdr:sp macro="" textlink="">
      <xdr:nvSpPr>
        <xdr:cNvPr id="5" name="TextBox 4"/>
        <xdr:cNvSpPr txBox="1"/>
      </xdr:nvSpPr>
      <xdr:spPr>
        <a:xfrm>
          <a:off x="6855599" y="226518"/>
          <a:ext cx="870058" cy="272142"/>
        </a:xfrm>
        <a:prstGeom prst="rect">
          <a:avLst/>
        </a:prstGeom>
        <a:solidFill>
          <a:sysClr val="window" lastClr="FFFFFF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sz="1100" b="1">
              <a:solidFill>
                <a:sysClr val="windowText" lastClr="000000"/>
              </a:solidFill>
            </a:rPr>
            <a:t>Summary</a:t>
          </a:r>
        </a:p>
      </xdr:txBody>
    </xdr:sp>
    <xdr:clientData/>
  </xdr:twoCellAnchor>
  <xdr:twoCellAnchor editAs="oneCell">
    <xdr:from>
      <xdr:col>10</xdr:col>
      <xdr:colOff>179295</xdr:colOff>
      <xdr:row>2</xdr:row>
      <xdr:rowOff>103216</xdr:rowOff>
    </xdr:from>
    <xdr:to>
      <xdr:col>13</xdr:col>
      <xdr:colOff>504264</xdr:colOff>
      <xdr:row>8</xdr:row>
      <xdr:rowOff>82283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30904" t="28879" r="55019" b="52788"/>
        <a:stretch>
          <a:fillRect/>
        </a:stretch>
      </xdr:blipFill>
      <xdr:spPr bwMode="auto">
        <a:xfrm>
          <a:off x="6230471" y="484216"/>
          <a:ext cx="2140322" cy="11220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5104" cy="62838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0.65187</cdr:x>
      <cdr:y>0.0699</cdr:y>
    </cdr:from>
    <cdr:to>
      <cdr:x>0.73702</cdr:x>
      <cdr:y>0.10703</cdr:y>
    </cdr:to>
    <cdr:sp macro="" textlink="">
      <cdr:nvSpPr>
        <cdr:cNvPr id="2" name="TextBox 3"/>
        <cdr:cNvSpPr txBox="1"/>
      </cdr:nvSpPr>
      <cdr:spPr>
        <a:xfrm xmlns:a="http://schemas.openxmlformats.org/drawingml/2006/main">
          <a:off x="5656491" y="435428"/>
          <a:ext cx="738866" cy="23129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2225" cmpd="sng">
          <a:solidFill>
            <a:sysClr val="windowText" lastClr="000000"/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100" u="none"/>
            <a:t>Summary</a:t>
          </a:r>
        </a:p>
      </cdr:txBody>
    </cdr:sp>
  </cdr:relSizeAnchor>
  <cdr:relSizeAnchor xmlns:cdr="http://schemas.openxmlformats.org/drawingml/2006/chartDrawing">
    <cdr:from>
      <cdr:x>0.58321</cdr:x>
      <cdr:y>0.10947</cdr:y>
    </cdr:from>
    <cdr:to>
      <cdr:x>0.81878</cdr:x>
      <cdr:y>0.23321</cdr:y>
    </cdr:to>
    <cdr:pic>
      <cdr:nvPicPr>
        <cdr:cNvPr id="3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/>
        <a:srcRect xmlns:a="http://schemas.openxmlformats.org/drawingml/2006/main" l="42905" t="32404" r="32779" b="52567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53541" y="687917"/>
          <a:ext cx="2041273" cy="77751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 type="none" w="med" len="med"/>
        </a:ln>
        <a:effectLst xmlns:a="http://schemas.openxmlformats.org/drawingml/2006/main"/>
      </cdr:spPr>
    </cdr:pic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65104" cy="62838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0.6</cdr:x>
      <cdr:y>0.10892</cdr:y>
    </cdr:from>
    <cdr:to>
      <cdr:x>0.81993</cdr:x>
      <cdr:y>0.26758</cdr:y>
    </cdr:to>
    <cdr:pic>
      <cdr:nvPicPr>
        <cdr:cNvPr id="2" name="Picture 1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/>
        <a:srcRect xmlns:a="http://schemas.openxmlformats.org/drawingml/2006/main" l="55882" t="39005" r="13727" b="35164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199062" y="684446"/>
          <a:ext cx="1905686" cy="9969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 type="none" w="med" len="med"/>
        </a:ln>
        <a:effectLst xmlns:a="http://schemas.openxmlformats.org/drawingml/2006/main"/>
      </cdr:spPr>
    </cdr:pic>
  </cdr:relSizeAnchor>
  <cdr:relSizeAnchor xmlns:cdr="http://schemas.openxmlformats.org/drawingml/2006/chartDrawing">
    <cdr:from>
      <cdr:x>0.6658</cdr:x>
      <cdr:y>0.06737</cdr:y>
    </cdr:from>
    <cdr:to>
      <cdr:x>0.75657</cdr:x>
      <cdr:y>0.10786</cdr:y>
    </cdr:to>
    <cdr:sp macro="" textlink="">
      <cdr:nvSpPr>
        <cdr:cNvPr id="3" name="TextBox 3"/>
        <cdr:cNvSpPr txBox="1"/>
      </cdr:nvSpPr>
      <cdr:spPr>
        <a:xfrm xmlns:a="http://schemas.openxmlformats.org/drawingml/2006/main">
          <a:off x="5769225" y="423333"/>
          <a:ext cx="786493" cy="254454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15875" cmpd="sng">
          <a:solidFill>
            <a:sysClr val="windowText" lastClr="000000"/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100" u="none"/>
            <a:t>Summary</a:t>
          </a:r>
        </a:p>
      </cdr:txBody>
    </cdr:sp>
  </cdr:relSizeAnchor>
</c:userShapes>
</file>

<file path=xl/tables/table1.xml><?xml version="1.0" encoding="utf-8"?>
<table xmlns="http://schemas.openxmlformats.org/spreadsheetml/2006/main" id="1" name="Table1" displayName="Table1" ref="H78:K84" totalsRowShown="0" headerRowDxfId="5" dataDxfId="4">
  <autoFilter ref="H78:K84"/>
  <tableColumns count="4">
    <tableColumn id="1" name="Year" dataDxfId="3"/>
    <tableColumn id="3" name="Volume" dataDxfId="2">
      <calculatedColumnFormula>SUM(F68:F79)</calculatedColumnFormula>
    </tableColumn>
    <tableColumn id="5" name="Rainfall " dataDxfId="1"/>
    <tableColumn id="6" name="Totals" dataDxfId="0">
      <calculatedColumnFormula>I79+J79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P5:S10"/>
  <sheetViews>
    <sheetView zoomScale="40" zoomScaleNormal="40" workbookViewId="0">
      <selection activeCell="P26" sqref="P26"/>
    </sheetView>
  </sheetViews>
  <sheetFormatPr defaultRowHeight="15"/>
  <cols>
    <col min="16" max="16" width="29.140625" customWidth="1"/>
    <col min="17" max="17" width="24.28515625" customWidth="1"/>
  </cols>
  <sheetData>
    <row r="5" spans="16:19">
      <c r="P5" s="11"/>
      <c r="Q5" s="10"/>
      <c r="R5" s="10"/>
      <c r="S5" s="10"/>
    </row>
    <row r="6" spans="16:19">
      <c r="P6" s="11"/>
      <c r="Q6" s="10"/>
      <c r="R6" s="10"/>
      <c r="S6" s="10"/>
    </row>
    <row r="7" spans="16:19">
      <c r="P7" s="11"/>
      <c r="Q7" s="10"/>
      <c r="R7" s="10"/>
      <c r="S7" s="10"/>
    </row>
    <row r="8" spans="16:19">
      <c r="P8" s="11"/>
      <c r="Q8" s="10"/>
      <c r="R8" s="10"/>
      <c r="S8" s="10"/>
    </row>
    <row r="9" spans="16:19">
      <c r="P9" s="11"/>
      <c r="Q9" s="10"/>
      <c r="R9" s="10"/>
      <c r="S9" s="10"/>
    </row>
    <row r="10" spans="16:19">
      <c r="P10" s="11"/>
      <c r="Q10" s="10"/>
      <c r="R10" s="10"/>
      <c r="S10" s="10"/>
    </row>
  </sheetData>
  <pageMargins left="0.7" right="0.7" top="0.75" bottom="0.75" header="0.3" footer="0.3"/>
  <pageSetup scale="90" orientation="landscape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zoomScale="40" zoomScaleNormal="40" workbookViewId="0">
      <selection activeCell="L69" sqref="L69"/>
    </sheetView>
  </sheetViews>
  <sheetFormatPr defaultRowHeight="15"/>
  <sheetData/>
  <pageMargins left="0.7" right="0.7" top="0.75" bottom="0.75" header="0.3" footer="0.3"/>
  <pageSetup scale="85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zoomScale="40" zoomScaleNormal="40" workbookViewId="0">
      <selection activeCell="L7" sqref="L7"/>
    </sheetView>
  </sheetViews>
  <sheetFormatPr defaultRowHeight="15"/>
  <sheetData/>
  <pageMargins left="0.7" right="0.7" top="0.75" bottom="0.75" header="0.3" footer="0.3"/>
  <pageSetup orientation="landscape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T140"/>
  <sheetViews>
    <sheetView topLeftCell="E74" zoomScale="130" zoomScaleNormal="130" workbookViewId="0">
      <selection activeCell="L74" sqref="L74"/>
    </sheetView>
  </sheetViews>
  <sheetFormatPr defaultRowHeight="15"/>
  <cols>
    <col min="2" max="2" width="17.85546875" customWidth="1"/>
    <col min="3" max="3" width="21.5703125" customWidth="1"/>
    <col min="8" max="8" width="12.28515625" customWidth="1"/>
    <col min="9" max="9" width="12.85546875" customWidth="1"/>
    <col min="10" max="10" width="11" customWidth="1"/>
    <col min="11" max="11" width="8.5703125" customWidth="1"/>
    <col min="12" max="13" width="11.140625" customWidth="1"/>
    <col min="16" max="16" width="9.85546875" customWidth="1"/>
  </cols>
  <sheetData>
    <row r="1" spans="1:20">
      <c r="A1" t="s">
        <v>0</v>
      </c>
      <c r="B1" t="s">
        <v>1</v>
      </c>
      <c r="C1" t="s">
        <v>2</v>
      </c>
      <c r="D1" t="s">
        <v>3</v>
      </c>
      <c r="F1" t="s">
        <v>4</v>
      </c>
    </row>
    <row r="2" spans="1:20">
      <c r="A2">
        <v>152</v>
      </c>
      <c r="B2" s="1">
        <v>36526</v>
      </c>
      <c r="C2">
        <v>0</v>
      </c>
      <c r="D2" s="2">
        <v>23.3</v>
      </c>
      <c r="E2" s="2"/>
      <c r="F2" s="2">
        <f>(D2/93)*12</f>
        <v>3.0064516129032262</v>
      </c>
      <c r="G2" s="2">
        <v>23.3</v>
      </c>
      <c r="H2" s="2">
        <v>6.1</v>
      </c>
      <c r="I2" s="2">
        <v>14.45</v>
      </c>
      <c r="J2" s="2">
        <v>39.6</v>
      </c>
      <c r="K2" s="2">
        <v>36.99</v>
      </c>
      <c r="L2" s="2">
        <v>27.27</v>
      </c>
      <c r="M2" s="2">
        <v>55.93</v>
      </c>
      <c r="N2" s="2">
        <v>10.71</v>
      </c>
      <c r="O2" s="2">
        <v>31.83</v>
      </c>
      <c r="P2" s="2">
        <v>39.590000000000003</v>
      </c>
      <c r="Q2" s="2">
        <v>30.54</v>
      </c>
      <c r="R2" s="2">
        <v>23.5</v>
      </c>
      <c r="T2" s="1"/>
    </row>
    <row r="3" spans="1:20">
      <c r="A3">
        <v>152</v>
      </c>
      <c r="B3" s="1">
        <v>36557</v>
      </c>
      <c r="C3">
        <v>0</v>
      </c>
      <c r="D3" s="2">
        <v>6.1</v>
      </c>
      <c r="E3" s="2"/>
      <c r="F3" s="2">
        <f t="shared" ref="F3:F66" si="0">(D3/93)*12</f>
        <v>0.78709677419354829</v>
      </c>
      <c r="G3" s="3">
        <v>15.71</v>
      </c>
      <c r="H3" s="3">
        <v>8.08</v>
      </c>
      <c r="I3" s="3">
        <v>16.78</v>
      </c>
      <c r="J3" s="4">
        <v>20.059999999999999</v>
      </c>
      <c r="K3" s="3">
        <v>29.55</v>
      </c>
      <c r="L3" s="3">
        <v>38.520000000000003</v>
      </c>
      <c r="M3" s="3">
        <v>20.329999999999998</v>
      </c>
      <c r="N3" s="3">
        <v>10.95</v>
      </c>
      <c r="O3" s="3">
        <v>23.93</v>
      </c>
      <c r="P3" s="3">
        <v>58.36</v>
      </c>
      <c r="Q3" s="3">
        <v>19.760000000000002</v>
      </c>
      <c r="R3" s="3">
        <v>12.4</v>
      </c>
    </row>
    <row r="4" spans="1:20">
      <c r="A4">
        <v>152</v>
      </c>
      <c r="B4" s="1">
        <v>36586</v>
      </c>
      <c r="C4">
        <v>0.01</v>
      </c>
      <c r="D4" s="2">
        <v>14.45</v>
      </c>
      <c r="F4" s="2">
        <f t="shared" si="0"/>
        <v>1.8645161290322578</v>
      </c>
      <c r="G4" s="5">
        <v>12.22</v>
      </c>
      <c r="H4" s="5">
        <v>17.46</v>
      </c>
      <c r="I4" s="5">
        <v>24.25</v>
      </c>
      <c r="J4" s="5">
        <v>39.26</v>
      </c>
      <c r="K4" s="5">
        <v>54.93</v>
      </c>
      <c r="L4" s="6">
        <v>46.34</v>
      </c>
      <c r="M4" s="5">
        <v>0</v>
      </c>
      <c r="N4" s="5">
        <v>28.91</v>
      </c>
      <c r="O4" s="6">
        <v>10.34</v>
      </c>
      <c r="P4" s="6">
        <v>63.2</v>
      </c>
      <c r="Q4" s="6">
        <v>23.65</v>
      </c>
      <c r="R4" s="6">
        <v>6.7</v>
      </c>
    </row>
    <row r="5" spans="1:20">
      <c r="A5">
        <v>152</v>
      </c>
      <c r="B5" s="1">
        <v>36617</v>
      </c>
      <c r="C5">
        <v>1.74</v>
      </c>
      <c r="D5" s="2">
        <v>39.6</v>
      </c>
      <c r="F5" s="2">
        <f t="shared" si="0"/>
        <v>5.1096774193548393</v>
      </c>
      <c r="G5" s="5">
        <v>23.45</v>
      </c>
      <c r="H5" s="5">
        <v>11.22</v>
      </c>
      <c r="I5" s="5">
        <v>29.87</v>
      </c>
      <c r="J5" s="5">
        <v>34.4</v>
      </c>
      <c r="K5" s="5">
        <v>37.68</v>
      </c>
      <c r="L5" s="6">
        <v>36.409999999999997</v>
      </c>
      <c r="M5" s="5">
        <v>12.71</v>
      </c>
      <c r="N5" s="5">
        <v>29.4</v>
      </c>
      <c r="O5" s="6">
        <v>8.31</v>
      </c>
      <c r="P5" s="6">
        <v>67.12</v>
      </c>
      <c r="Q5" s="6">
        <v>15.08</v>
      </c>
      <c r="R5" s="6">
        <v>9.94</v>
      </c>
    </row>
    <row r="6" spans="1:20">
      <c r="A6">
        <v>152</v>
      </c>
      <c r="B6" s="1">
        <v>36647</v>
      </c>
      <c r="C6">
        <v>0.03</v>
      </c>
      <c r="D6" s="2">
        <v>36.99</v>
      </c>
      <c r="F6" s="2">
        <f t="shared" si="0"/>
        <v>4.7729032258064521</v>
      </c>
      <c r="G6" s="5">
        <v>7.28</v>
      </c>
      <c r="H6" s="5">
        <v>0</v>
      </c>
      <c r="I6" s="5">
        <v>12.5</v>
      </c>
      <c r="J6" s="5">
        <v>34.96</v>
      </c>
      <c r="K6" s="5">
        <v>47.73</v>
      </c>
      <c r="L6" s="5">
        <v>32.51</v>
      </c>
      <c r="M6" s="5">
        <v>0.06</v>
      </c>
      <c r="N6" s="5">
        <v>26.58</v>
      </c>
      <c r="O6" s="5">
        <v>23.41</v>
      </c>
      <c r="P6" s="5">
        <v>45.07</v>
      </c>
      <c r="Q6" s="5">
        <v>25.09</v>
      </c>
      <c r="R6" s="5">
        <v>12.28</v>
      </c>
    </row>
    <row r="7" spans="1:20">
      <c r="A7">
        <v>152</v>
      </c>
      <c r="B7" s="1">
        <v>36678</v>
      </c>
      <c r="C7">
        <v>0</v>
      </c>
      <c r="D7" s="2">
        <v>27.27</v>
      </c>
      <c r="F7" s="2">
        <f t="shared" si="0"/>
        <v>3.5187096774193547</v>
      </c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</row>
    <row r="8" spans="1:20">
      <c r="A8">
        <v>152</v>
      </c>
      <c r="B8" s="1">
        <v>36708</v>
      </c>
      <c r="C8">
        <v>0</v>
      </c>
      <c r="D8" s="2">
        <v>55.93</v>
      </c>
      <c r="F8" s="2">
        <f t="shared" si="0"/>
        <v>7.2167741935483871</v>
      </c>
      <c r="G8" s="7">
        <v>6.26</v>
      </c>
      <c r="H8" s="7">
        <v>6.64</v>
      </c>
      <c r="I8" s="7">
        <v>14.57</v>
      </c>
      <c r="J8" s="7">
        <v>37.79</v>
      </c>
      <c r="K8" s="7">
        <v>45.17</v>
      </c>
      <c r="L8" s="7">
        <v>37.549999999999997</v>
      </c>
      <c r="M8" s="7">
        <v>2.86</v>
      </c>
      <c r="N8" s="7">
        <v>31.34</v>
      </c>
      <c r="O8" s="7">
        <v>15.14</v>
      </c>
      <c r="P8" s="7">
        <v>55.77</v>
      </c>
      <c r="Q8" s="7">
        <v>34.1</v>
      </c>
      <c r="R8" s="7">
        <v>16.8</v>
      </c>
    </row>
    <row r="9" spans="1:20">
      <c r="A9">
        <v>152</v>
      </c>
      <c r="B9" s="1">
        <v>36739</v>
      </c>
      <c r="C9">
        <v>0</v>
      </c>
      <c r="D9" s="2">
        <v>10.71</v>
      </c>
      <c r="F9" s="2">
        <f t="shared" si="0"/>
        <v>1.3819354838709679</v>
      </c>
      <c r="G9" s="7">
        <v>19.489999999999998</v>
      </c>
      <c r="H9" s="7">
        <v>23.02</v>
      </c>
      <c r="I9" s="7">
        <v>17.989999999999998</v>
      </c>
      <c r="J9" s="7">
        <v>24.12</v>
      </c>
      <c r="K9" s="7">
        <v>25.97</v>
      </c>
      <c r="L9" s="7">
        <v>40.950000000000003</v>
      </c>
      <c r="M9" s="7">
        <v>4.0599999999999996</v>
      </c>
      <c r="N9" s="7">
        <v>28.55</v>
      </c>
      <c r="O9" s="7">
        <v>19.059999999999999</v>
      </c>
      <c r="P9" s="7">
        <v>66.31</v>
      </c>
      <c r="Q9" s="7">
        <v>33.630000000000003</v>
      </c>
      <c r="R9" s="7">
        <v>12.86</v>
      </c>
    </row>
    <row r="10" spans="1:20">
      <c r="A10">
        <v>152</v>
      </c>
      <c r="B10" s="1">
        <v>36770</v>
      </c>
      <c r="C10">
        <v>7.0000000000000007E-2</v>
      </c>
      <c r="D10" s="2">
        <v>31.83</v>
      </c>
      <c r="F10" s="2">
        <f t="shared" si="0"/>
        <v>4.1070967741935478</v>
      </c>
      <c r="G10" s="7">
        <v>36.14</v>
      </c>
      <c r="H10" s="7">
        <v>16.48</v>
      </c>
      <c r="I10" s="7">
        <v>27.76</v>
      </c>
      <c r="J10" s="7">
        <v>27.36</v>
      </c>
      <c r="K10" s="7">
        <v>32.950000000000003</v>
      </c>
      <c r="L10" s="7">
        <v>34.18</v>
      </c>
      <c r="M10" s="7">
        <v>2.5299999999999998</v>
      </c>
      <c r="N10" s="7">
        <v>26.6</v>
      </c>
      <c r="O10" s="7">
        <v>13.33</v>
      </c>
      <c r="P10" s="7">
        <v>67.290000000000006</v>
      </c>
      <c r="Q10" s="7">
        <v>23.68</v>
      </c>
      <c r="R10" s="7">
        <v>8.9700000000000006</v>
      </c>
    </row>
    <row r="11" spans="1:20">
      <c r="A11">
        <v>152</v>
      </c>
      <c r="B11" s="1">
        <v>36800</v>
      </c>
      <c r="C11">
        <v>0.7</v>
      </c>
      <c r="D11" s="2">
        <v>39.590000000000003</v>
      </c>
      <c r="F11" s="2">
        <f t="shared" si="0"/>
        <v>5.1083870967741936</v>
      </c>
      <c r="G11" s="7">
        <v>10.130000000000001</v>
      </c>
      <c r="H11" s="7">
        <v>11.53</v>
      </c>
      <c r="I11" s="7">
        <v>35.04</v>
      </c>
      <c r="J11" s="7">
        <v>33.11</v>
      </c>
      <c r="K11" s="7">
        <v>41.63</v>
      </c>
      <c r="L11" s="7">
        <v>26.3</v>
      </c>
      <c r="M11" s="7">
        <v>23.79</v>
      </c>
      <c r="N11" s="7">
        <v>38.6</v>
      </c>
      <c r="O11" s="7">
        <v>16.850000000000001</v>
      </c>
      <c r="P11" s="7">
        <v>75.040000000000006</v>
      </c>
      <c r="Q11" s="7">
        <v>23.13</v>
      </c>
      <c r="R11" s="7">
        <v>5.84</v>
      </c>
    </row>
    <row r="12" spans="1:20">
      <c r="A12">
        <v>152</v>
      </c>
      <c r="B12" s="1">
        <v>36831</v>
      </c>
      <c r="C12">
        <v>0</v>
      </c>
      <c r="D12" s="2">
        <v>30.54</v>
      </c>
      <c r="F12" s="2">
        <f t="shared" si="0"/>
        <v>3.9406451612903224</v>
      </c>
      <c r="G12" s="7">
        <v>26.5</v>
      </c>
      <c r="H12" s="7">
        <v>12.55</v>
      </c>
      <c r="I12" s="7">
        <v>20.73</v>
      </c>
      <c r="J12" s="7">
        <v>35.619999999999997</v>
      </c>
      <c r="K12" s="7">
        <v>31.87</v>
      </c>
      <c r="L12" s="7">
        <v>22.04</v>
      </c>
      <c r="M12" s="7">
        <v>16.52</v>
      </c>
      <c r="N12" s="7">
        <v>31.68</v>
      </c>
      <c r="O12" s="7">
        <v>29.37</v>
      </c>
      <c r="P12" s="7">
        <v>65.73</v>
      </c>
      <c r="Q12" s="7">
        <v>21.3</v>
      </c>
      <c r="R12" s="7">
        <v>11.56</v>
      </c>
    </row>
    <row r="13" spans="1:20">
      <c r="A13">
        <v>152</v>
      </c>
      <c r="B13" s="1">
        <v>36861</v>
      </c>
      <c r="C13">
        <v>0.01</v>
      </c>
      <c r="D13" s="2">
        <v>23.5</v>
      </c>
      <c r="F13" s="2">
        <f t="shared" si="0"/>
        <v>3.032258064516129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</row>
    <row r="14" spans="1:20">
      <c r="A14">
        <v>152</v>
      </c>
      <c r="B14" s="1">
        <v>36892</v>
      </c>
      <c r="C14">
        <v>3.84</v>
      </c>
      <c r="D14" s="9">
        <f>G3</f>
        <v>15.71</v>
      </c>
      <c r="F14" s="2">
        <f t="shared" si="0"/>
        <v>2.0270967741935486</v>
      </c>
      <c r="G14" s="7">
        <v>16.05</v>
      </c>
      <c r="H14" s="7">
        <v>13.4</v>
      </c>
      <c r="I14" s="7">
        <v>33.82</v>
      </c>
      <c r="J14" s="7">
        <v>42.74</v>
      </c>
      <c r="K14" s="7">
        <v>41.01</v>
      </c>
      <c r="L14" s="7">
        <v>33.85</v>
      </c>
      <c r="M14" s="7">
        <v>1.06</v>
      </c>
      <c r="N14" s="7">
        <v>37.32</v>
      </c>
      <c r="O14" s="7">
        <v>11.72</v>
      </c>
      <c r="P14" s="7">
        <v>40.53</v>
      </c>
      <c r="Q14" s="7">
        <v>23.51</v>
      </c>
      <c r="R14" s="7">
        <v>3.96</v>
      </c>
    </row>
    <row r="15" spans="1:20">
      <c r="A15">
        <v>152</v>
      </c>
      <c r="B15" s="1">
        <v>36923</v>
      </c>
      <c r="C15">
        <v>3.9</v>
      </c>
      <c r="D15" s="9">
        <f>H3</f>
        <v>8.08</v>
      </c>
      <c r="F15" s="2">
        <f t="shared" si="0"/>
        <v>1.0425806451612902</v>
      </c>
      <c r="G15" s="8">
        <v>16.34</v>
      </c>
      <c r="H15" s="8">
        <v>13.63</v>
      </c>
      <c r="I15" s="8">
        <v>12.79</v>
      </c>
      <c r="J15" s="8">
        <v>36.25</v>
      </c>
      <c r="K15" s="8">
        <v>31.82</v>
      </c>
      <c r="L15" s="8">
        <v>0</v>
      </c>
      <c r="M15" s="8">
        <v>0</v>
      </c>
      <c r="N15" s="8">
        <v>0</v>
      </c>
      <c r="O15" s="8">
        <v>0</v>
      </c>
      <c r="P15" s="8">
        <v>0</v>
      </c>
      <c r="Q15" s="8">
        <v>0</v>
      </c>
      <c r="R15" s="8">
        <v>0</v>
      </c>
    </row>
    <row r="16" spans="1:20">
      <c r="A16">
        <v>152</v>
      </c>
      <c r="B16" s="1">
        <v>36951</v>
      </c>
      <c r="C16">
        <v>3.66</v>
      </c>
      <c r="D16" s="9">
        <f>I3</f>
        <v>16.78</v>
      </c>
      <c r="F16" s="2">
        <f t="shared" si="0"/>
        <v>2.165161290322581</v>
      </c>
    </row>
    <row r="17" spans="1:6">
      <c r="A17">
        <v>152</v>
      </c>
      <c r="B17" s="1">
        <v>36982</v>
      </c>
      <c r="C17">
        <v>1.06</v>
      </c>
      <c r="D17" s="9">
        <f>J3</f>
        <v>20.059999999999999</v>
      </c>
      <c r="F17" s="2">
        <f t="shared" si="0"/>
        <v>2.5883870967741935</v>
      </c>
    </row>
    <row r="18" spans="1:6">
      <c r="A18">
        <v>152</v>
      </c>
      <c r="B18" s="1">
        <v>37012</v>
      </c>
      <c r="C18">
        <v>0.04</v>
      </c>
      <c r="D18" s="9">
        <f>K3</f>
        <v>29.55</v>
      </c>
      <c r="F18" s="2">
        <f t="shared" si="0"/>
        <v>3.8129032258064517</v>
      </c>
    </row>
    <row r="19" spans="1:6">
      <c r="A19">
        <v>152</v>
      </c>
      <c r="B19" s="1">
        <v>37043</v>
      </c>
      <c r="C19">
        <v>0.01</v>
      </c>
      <c r="D19" s="9">
        <f>L3</f>
        <v>38.520000000000003</v>
      </c>
      <c r="F19" s="2">
        <f t="shared" si="0"/>
        <v>4.9703225806451616</v>
      </c>
    </row>
    <row r="20" spans="1:6">
      <c r="A20">
        <v>152</v>
      </c>
      <c r="B20" s="1">
        <v>37073</v>
      </c>
      <c r="C20">
        <v>0</v>
      </c>
      <c r="D20" s="9">
        <f>M3</f>
        <v>20.329999999999998</v>
      </c>
      <c r="F20" s="2">
        <f t="shared" si="0"/>
        <v>2.6232258064516127</v>
      </c>
    </row>
    <row r="21" spans="1:6">
      <c r="A21">
        <v>152</v>
      </c>
      <c r="B21" s="1">
        <v>37104</v>
      </c>
      <c r="C21">
        <v>0</v>
      </c>
      <c r="D21" s="9">
        <f>N3</f>
        <v>10.95</v>
      </c>
      <c r="F21" s="2">
        <f t="shared" si="0"/>
        <v>1.4129032258064516</v>
      </c>
    </row>
    <row r="22" spans="1:6">
      <c r="A22">
        <v>152</v>
      </c>
      <c r="B22" s="1">
        <v>37135</v>
      </c>
      <c r="C22">
        <v>0</v>
      </c>
      <c r="D22" s="9">
        <f>O3</f>
        <v>23.93</v>
      </c>
      <c r="F22" s="2">
        <f t="shared" si="0"/>
        <v>3.0877419354838711</v>
      </c>
    </row>
    <row r="23" spans="1:6">
      <c r="A23">
        <v>152</v>
      </c>
      <c r="B23" s="1">
        <v>37165</v>
      </c>
      <c r="C23">
        <v>0.26</v>
      </c>
      <c r="D23" s="9">
        <f>P3</f>
        <v>58.36</v>
      </c>
      <c r="F23" s="2">
        <f t="shared" si="0"/>
        <v>7.5303225806451621</v>
      </c>
    </row>
    <row r="24" spans="1:6">
      <c r="A24">
        <v>152</v>
      </c>
      <c r="B24" s="1">
        <v>37196</v>
      </c>
      <c r="C24">
        <v>2.62</v>
      </c>
      <c r="D24" s="9">
        <f>Q3</f>
        <v>19.760000000000002</v>
      </c>
      <c r="F24" s="2">
        <f t="shared" si="0"/>
        <v>2.5496774193548388</v>
      </c>
    </row>
    <row r="25" spans="1:6">
      <c r="A25">
        <v>152</v>
      </c>
      <c r="B25" s="1">
        <v>37226</v>
      </c>
      <c r="C25">
        <v>1.45</v>
      </c>
      <c r="D25" s="9">
        <f>R3</f>
        <v>12.4</v>
      </c>
      <c r="F25" s="2">
        <f t="shared" si="0"/>
        <v>1.6</v>
      </c>
    </row>
    <row r="26" spans="1:6">
      <c r="A26">
        <v>152</v>
      </c>
      <c r="B26" s="1">
        <v>37257</v>
      </c>
      <c r="C26">
        <v>1.37</v>
      </c>
      <c r="D26" s="9">
        <f>G4</f>
        <v>12.22</v>
      </c>
      <c r="F26" s="2">
        <f t="shared" si="0"/>
        <v>1.5767741935483872</v>
      </c>
    </row>
    <row r="27" spans="1:6">
      <c r="A27">
        <v>152</v>
      </c>
      <c r="B27" s="1">
        <v>37288</v>
      </c>
      <c r="C27">
        <v>0.3</v>
      </c>
      <c r="D27" s="9">
        <f>H4</f>
        <v>17.46</v>
      </c>
      <c r="F27" s="2">
        <f t="shared" si="0"/>
        <v>2.2529032258064516</v>
      </c>
    </row>
    <row r="28" spans="1:6">
      <c r="A28">
        <v>152</v>
      </c>
      <c r="B28" s="1">
        <v>37316</v>
      </c>
      <c r="C28">
        <v>0.23</v>
      </c>
      <c r="D28" s="9">
        <f>I4</f>
        <v>24.25</v>
      </c>
      <c r="F28" s="2">
        <f t="shared" si="0"/>
        <v>3.129032258064516</v>
      </c>
    </row>
    <row r="29" spans="1:6">
      <c r="A29">
        <v>152</v>
      </c>
      <c r="B29" s="1">
        <v>37347</v>
      </c>
      <c r="C29">
        <v>0.04</v>
      </c>
      <c r="D29" s="9">
        <f>J4</f>
        <v>39.26</v>
      </c>
      <c r="F29" s="2">
        <f t="shared" si="0"/>
        <v>5.0658064516129029</v>
      </c>
    </row>
    <row r="30" spans="1:6">
      <c r="A30">
        <v>152</v>
      </c>
      <c r="B30" s="1">
        <v>37377</v>
      </c>
      <c r="C30">
        <v>0.09</v>
      </c>
      <c r="D30" s="9">
        <f>K4</f>
        <v>54.93</v>
      </c>
      <c r="F30" s="2">
        <f t="shared" si="0"/>
        <v>7.0877419354838711</v>
      </c>
    </row>
    <row r="31" spans="1:6">
      <c r="A31">
        <v>152</v>
      </c>
      <c r="B31" s="1">
        <v>37408</v>
      </c>
      <c r="C31">
        <v>0</v>
      </c>
      <c r="D31" s="10">
        <f>L4</f>
        <v>46.34</v>
      </c>
      <c r="F31" s="2">
        <f t="shared" si="0"/>
        <v>5.9793548387096775</v>
      </c>
    </row>
    <row r="32" spans="1:6">
      <c r="A32">
        <v>152</v>
      </c>
      <c r="B32" s="1">
        <v>37438</v>
      </c>
      <c r="C32">
        <v>0</v>
      </c>
      <c r="D32" s="9">
        <f>M4</f>
        <v>0</v>
      </c>
      <c r="F32" s="2">
        <f t="shared" si="0"/>
        <v>0</v>
      </c>
    </row>
    <row r="33" spans="1:18">
      <c r="A33">
        <v>152</v>
      </c>
      <c r="B33" s="1">
        <v>37469</v>
      </c>
      <c r="C33">
        <v>0</v>
      </c>
      <c r="D33" s="9">
        <f>N4</f>
        <v>28.91</v>
      </c>
      <c r="F33" s="2">
        <f t="shared" si="0"/>
        <v>3.7303225806451614</v>
      </c>
    </row>
    <row r="34" spans="1:18">
      <c r="A34">
        <v>152</v>
      </c>
      <c r="B34" s="1">
        <v>37500</v>
      </c>
      <c r="C34">
        <v>7.0000000000000007E-2</v>
      </c>
      <c r="D34" s="10">
        <f>O4</f>
        <v>10.34</v>
      </c>
      <c r="F34" s="2">
        <f t="shared" si="0"/>
        <v>1.3341935483870966</v>
      </c>
    </row>
    <row r="35" spans="1:18">
      <c r="A35">
        <v>152</v>
      </c>
      <c r="B35" s="1">
        <v>37530</v>
      </c>
      <c r="C35">
        <v>0</v>
      </c>
      <c r="D35" s="10">
        <f>P4</f>
        <v>63.2</v>
      </c>
      <c r="F35" s="2">
        <f t="shared" si="0"/>
        <v>8.1548387096774189</v>
      </c>
    </row>
    <row r="36" spans="1:18">
      <c r="A36">
        <v>152</v>
      </c>
      <c r="B36" s="1">
        <v>37561</v>
      </c>
      <c r="C36">
        <v>0.65</v>
      </c>
      <c r="D36" s="10">
        <f>Q4</f>
        <v>23.65</v>
      </c>
      <c r="F36" s="2">
        <f t="shared" si="0"/>
        <v>3.0516129032258061</v>
      </c>
    </row>
    <row r="37" spans="1:18">
      <c r="A37">
        <v>152</v>
      </c>
      <c r="B37" s="1">
        <v>37591</v>
      </c>
      <c r="C37">
        <v>2.36</v>
      </c>
      <c r="D37" s="10">
        <f>R4</f>
        <v>6.7</v>
      </c>
      <c r="F37" s="2">
        <f t="shared" si="0"/>
        <v>0.86451612903225816</v>
      </c>
    </row>
    <row r="38" spans="1:18">
      <c r="A38">
        <v>152</v>
      </c>
      <c r="B38" s="1">
        <v>37622</v>
      </c>
      <c r="C38">
        <v>0</v>
      </c>
      <c r="D38">
        <v>23.45</v>
      </c>
      <c r="F38" s="2">
        <f t="shared" si="0"/>
        <v>3.0258064516129028</v>
      </c>
      <c r="G38" s="5"/>
      <c r="H38" s="5"/>
      <c r="I38" s="5"/>
      <c r="J38" s="5"/>
      <c r="K38" s="5"/>
      <c r="L38" s="6"/>
      <c r="M38" s="5"/>
      <c r="N38" s="5"/>
      <c r="O38" s="6"/>
      <c r="P38" s="6"/>
      <c r="Q38" s="6"/>
      <c r="R38" s="6"/>
    </row>
    <row r="39" spans="1:18">
      <c r="A39">
        <v>152</v>
      </c>
      <c r="B39" s="1">
        <v>37653</v>
      </c>
      <c r="C39">
        <v>2.25</v>
      </c>
      <c r="D39" s="9">
        <f>H39</f>
        <v>11.22</v>
      </c>
      <c r="F39" s="2">
        <f t="shared" si="0"/>
        <v>1.447741935483871</v>
      </c>
      <c r="G39" s="5">
        <v>23.45</v>
      </c>
      <c r="H39" s="5">
        <v>11.22</v>
      </c>
      <c r="I39" s="5">
        <v>29.87</v>
      </c>
      <c r="J39" s="5">
        <v>34.4</v>
      </c>
      <c r="K39" s="5">
        <v>37.68</v>
      </c>
      <c r="L39" s="6">
        <v>36.409999999999997</v>
      </c>
      <c r="M39" s="5">
        <v>12.71</v>
      </c>
      <c r="N39" s="5">
        <v>29.4</v>
      </c>
      <c r="O39" s="6">
        <v>8.31</v>
      </c>
      <c r="P39" s="6">
        <v>67.12</v>
      </c>
      <c r="Q39" s="6">
        <v>15.08</v>
      </c>
      <c r="R39" s="6">
        <v>9.94</v>
      </c>
    </row>
    <row r="40" spans="1:18">
      <c r="A40">
        <v>152</v>
      </c>
      <c r="B40" s="1">
        <v>37681</v>
      </c>
      <c r="C40">
        <v>0.55000000000000004</v>
      </c>
      <c r="D40" s="9">
        <f>I39</f>
        <v>29.87</v>
      </c>
      <c r="F40" s="2">
        <f t="shared" si="0"/>
        <v>3.8541935483870966</v>
      </c>
      <c r="G40" s="5">
        <v>7.28</v>
      </c>
      <c r="H40" s="5">
        <v>0</v>
      </c>
      <c r="I40" s="5">
        <v>12.5</v>
      </c>
      <c r="J40" s="5">
        <v>34.96</v>
      </c>
      <c r="K40" s="5">
        <v>47.73</v>
      </c>
      <c r="L40" s="5">
        <v>32.51</v>
      </c>
      <c r="M40" s="5">
        <v>0.06</v>
      </c>
      <c r="N40" s="5">
        <v>26.58</v>
      </c>
      <c r="O40" s="5">
        <v>23.41</v>
      </c>
      <c r="P40" s="5">
        <v>45.07</v>
      </c>
      <c r="Q40" s="5">
        <v>25.09</v>
      </c>
      <c r="R40" s="5">
        <v>12.28</v>
      </c>
    </row>
    <row r="41" spans="1:18">
      <c r="A41">
        <v>152</v>
      </c>
      <c r="B41" s="1">
        <v>37712</v>
      </c>
      <c r="C41">
        <v>1.22</v>
      </c>
      <c r="D41" s="9">
        <f>J39</f>
        <v>34.4</v>
      </c>
      <c r="F41" s="2">
        <f t="shared" si="0"/>
        <v>4.4387096774193546</v>
      </c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</row>
    <row r="42" spans="1:18">
      <c r="A42">
        <v>152</v>
      </c>
      <c r="B42" s="1">
        <v>37742</v>
      </c>
      <c r="C42">
        <v>1.46</v>
      </c>
      <c r="D42" s="9">
        <f>K39</f>
        <v>37.68</v>
      </c>
      <c r="F42" s="2">
        <f t="shared" si="0"/>
        <v>4.8619354838709672</v>
      </c>
      <c r="G42" s="7">
        <v>6.26</v>
      </c>
      <c r="H42" s="7">
        <v>6.64</v>
      </c>
      <c r="I42" s="7">
        <v>14.57</v>
      </c>
      <c r="J42" s="7">
        <v>37.79</v>
      </c>
      <c r="K42" s="7">
        <v>45.17</v>
      </c>
      <c r="L42" s="7">
        <v>37.549999999999997</v>
      </c>
      <c r="M42" s="7">
        <v>2.86</v>
      </c>
      <c r="N42" s="7">
        <v>31.34</v>
      </c>
      <c r="O42" s="7">
        <v>15.14</v>
      </c>
      <c r="P42" s="7">
        <v>55.77</v>
      </c>
      <c r="Q42" s="7">
        <v>34.1</v>
      </c>
      <c r="R42" s="7">
        <v>16.8</v>
      </c>
    </row>
    <row r="43" spans="1:18">
      <c r="A43">
        <v>152</v>
      </c>
      <c r="B43" s="1">
        <v>37773</v>
      </c>
      <c r="C43">
        <v>7.0000000000000007E-2</v>
      </c>
      <c r="D43" s="10">
        <f>L39</f>
        <v>36.409999999999997</v>
      </c>
      <c r="F43" s="2">
        <f t="shared" si="0"/>
        <v>4.6980645161290315</v>
      </c>
      <c r="G43" s="7">
        <v>19.489999999999998</v>
      </c>
      <c r="H43" s="7">
        <v>23.02</v>
      </c>
      <c r="I43" s="7">
        <v>17.989999999999998</v>
      </c>
      <c r="J43" s="7">
        <v>24.12</v>
      </c>
      <c r="K43" s="7">
        <v>25.97</v>
      </c>
      <c r="L43" s="7">
        <v>40.950000000000003</v>
      </c>
      <c r="M43" s="7">
        <v>4.0599999999999996</v>
      </c>
      <c r="N43" s="7">
        <v>28.55</v>
      </c>
      <c r="O43" s="7">
        <v>19.059999999999999</v>
      </c>
      <c r="P43" s="7">
        <v>66.31</v>
      </c>
      <c r="Q43" s="7">
        <v>33.630000000000003</v>
      </c>
      <c r="R43" s="7">
        <v>12.86</v>
      </c>
    </row>
    <row r="44" spans="1:18">
      <c r="A44">
        <v>152</v>
      </c>
      <c r="B44" s="1">
        <v>37803</v>
      </c>
      <c r="C44">
        <v>0.02</v>
      </c>
      <c r="D44" s="9">
        <f>M39</f>
        <v>12.71</v>
      </c>
      <c r="F44" s="2">
        <f t="shared" si="0"/>
        <v>1.6400000000000001</v>
      </c>
      <c r="G44" s="7">
        <v>36.14</v>
      </c>
      <c r="H44" s="7">
        <v>16.48</v>
      </c>
      <c r="I44" s="7">
        <v>27.76</v>
      </c>
      <c r="J44" s="7">
        <v>27.36</v>
      </c>
      <c r="K44" s="7">
        <v>32.950000000000003</v>
      </c>
      <c r="L44" s="7">
        <v>34.18</v>
      </c>
      <c r="M44" s="7">
        <v>2.5299999999999998</v>
      </c>
      <c r="N44" s="7">
        <v>26.6</v>
      </c>
      <c r="O44" s="7">
        <v>13.33</v>
      </c>
      <c r="P44" s="7">
        <v>67.290000000000006</v>
      </c>
      <c r="Q44" s="7">
        <v>23.68</v>
      </c>
      <c r="R44" s="7">
        <v>8.9700000000000006</v>
      </c>
    </row>
    <row r="45" spans="1:18">
      <c r="A45">
        <v>152</v>
      </c>
      <c r="B45" s="1">
        <v>37834</v>
      </c>
      <c r="C45">
        <v>0</v>
      </c>
      <c r="D45" s="9">
        <f>N39</f>
        <v>29.4</v>
      </c>
      <c r="F45" s="2">
        <f t="shared" si="0"/>
        <v>3.7935483870967737</v>
      </c>
      <c r="G45" s="7">
        <v>10.130000000000001</v>
      </c>
      <c r="H45" s="7">
        <v>11.53</v>
      </c>
      <c r="I45" s="7">
        <v>35.04</v>
      </c>
      <c r="J45" s="7">
        <v>33.11</v>
      </c>
      <c r="K45" s="7">
        <v>41.63</v>
      </c>
      <c r="L45" s="7">
        <v>26.3</v>
      </c>
      <c r="M45" s="7">
        <v>23.79</v>
      </c>
      <c r="N45" s="7">
        <v>38.6</v>
      </c>
      <c r="O45" s="7">
        <v>16.850000000000001</v>
      </c>
      <c r="P45" s="7">
        <v>75.040000000000006</v>
      </c>
      <c r="Q45" s="7">
        <v>23.13</v>
      </c>
      <c r="R45" s="7">
        <v>5.84</v>
      </c>
    </row>
    <row r="46" spans="1:18">
      <c r="A46">
        <v>152</v>
      </c>
      <c r="B46" s="1">
        <v>37865</v>
      </c>
      <c r="C46">
        <v>0.01</v>
      </c>
      <c r="D46" s="10">
        <f>O39</f>
        <v>8.31</v>
      </c>
      <c r="F46" s="2">
        <f t="shared" si="0"/>
        <v>1.072258064516129</v>
      </c>
      <c r="G46" s="7">
        <v>26.5</v>
      </c>
      <c r="H46" s="7">
        <v>12.55</v>
      </c>
      <c r="I46" s="7">
        <v>20.73</v>
      </c>
      <c r="J46" s="7">
        <v>35.619999999999997</v>
      </c>
      <c r="K46" s="7">
        <v>31.87</v>
      </c>
      <c r="L46" s="7">
        <v>22.04</v>
      </c>
      <c r="M46" s="7">
        <v>16.52</v>
      </c>
      <c r="N46" s="7">
        <v>31.68</v>
      </c>
      <c r="O46" s="7">
        <v>29.37</v>
      </c>
      <c r="P46" s="7">
        <v>65.73</v>
      </c>
      <c r="Q46" s="7">
        <v>21.3</v>
      </c>
      <c r="R46" s="7">
        <v>11.56</v>
      </c>
    </row>
    <row r="47" spans="1:18">
      <c r="A47">
        <v>152</v>
      </c>
      <c r="B47" s="1">
        <v>37895</v>
      </c>
      <c r="C47">
        <v>0.12</v>
      </c>
      <c r="D47" s="10">
        <f>P39</f>
        <v>67.12</v>
      </c>
      <c r="F47" s="2">
        <f t="shared" si="0"/>
        <v>8.6606451612903239</v>
      </c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</row>
    <row r="48" spans="1:18">
      <c r="A48">
        <v>152</v>
      </c>
      <c r="B48" s="1">
        <v>37926</v>
      </c>
      <c r="C48">
        <v>0.42</v>
      </c>
      <c r="D48" s="10">
        <f>Q39</f>
        <v>15.08</v>
      </c>
      <c r="F48" s="2">
        <f t="shared" si="0"/>
        <v>1.9458064516129032</v>
      </c>
      <c r="G48" s="7">
        <v>16.05</v>
      </c>
      <c r="H48" s="7">
        <v>13.4</v>
      </c>
      <c r="I48" s="7">
        <v>33.82</v>
      </c>
      <c r="J48" s="7">
        <v>42.74</v>
      </c>
      <c r="K48" s="7">
        <v>41.01</v>
      </c>
      <c r="L48" s="7">
        <v>33.85</v>
      </c>
      <c r="M48" s="7">
        <v>1.06</v>
      </c>
      <c r="N48" s="7">
        <v>37.32</v>
      </c>
      <c r="O48" s="7">
        <v>11.72</v>
      </c>
      <c r="P48" s="7">
        <v>40.53</v>
      </c>
      <c r="Q48" s="7">
        <v>23.51</v>
      </c>
      <c r="R48" s="7">
        <v>3.96</v>
      </c>
    </row>
    <row r="49" spans="1:18">
      <c r="A49">
        <v>152</v>
      </c>
      <c r="B49" s="1">
        <v>37956</v>
      </c>
      <c r="C49">
        <v>1.46</v>
      </c>
      <c r="D49" s="10">
        <f>R39</f>
        <v>9.94</v>
      </c>
      <c r="F49" s="2">
        <f t="shared" si="0"/>
        <v>1.2825806451612902</v>
      </c>
      <c r="G49" s="8">
        <v>16.34</v>
      </c>
      <c r="H49" s="8">
        <v>13.63</v>
      </c>
      <c r="I49" s="8">
        <v>12.79</v>
      </c>
      <c r="J49" s="8">
        <v>36.25</v>
      </c>
      <c r="K49" s="8">
        <v>31.82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</row>
    <row r="50" spans="1:18">
      <c r="A50">
        <v>152</v>
      </c>
      <c r="B50" s="1">
        <v>37987</v>
      </c>
      <c r="C50">
        <v>0.7</v>
      </c>
      <c r="D50" s="9">
        <f>G40</f>
        <v>7.28</v>
      </c>
      <c r="F50" s="2">
        <f t="shared" si="0"/>
        <v>0.9393548387096774</v>
      </c>
    </row>
    <row r="51" spans="1:18">
      <c r="A51">
        <v>152</v>
      </c>
      <c r="B51" s="1">
        <v>38018</v>
      </c>
      <c r="C51">
        <v>3.65</v>
      </c>
      <c r="D51" s="9">
        <f>H40</f>
        <v>0</v>
      </c>
      <c r="F51" s="2">
        <f t="shared" si="0"/>
        <v>0</v>
      </c>
    </row>
    <row r="52" spans="1:18">
      <c r="A52">
        <v>152</v>
      </c>
      <c r="B52" s="1">
        <v>38047</v>
      </c>
      <c r="C52">
        <v>0.44</v>
      </c>
      <c r="D52" s="9">
        <f>I40</f>
        <v>12.5</v>
      </c>
      <c r="F52" s="2">
        <f t="shared" si="0"/>
        <v>1.6129032258064515</v>
      </c>
    </row>
    <row r="53" spans="1:18">
      <c r="A53">
        <v>152</v>
      </c>
      <c r="B53" s="1">
        <v>38078</v>
      </c>
      <c r="C53">
        <v>0.02</v>
      </c>
      <c r="D53" s="9">
        <f>J40</f>
        <v>34.96</v>
      </c>
      <c r="F53" s="2">
        <f t="shared" si="0"/>
        <v>4.5109677419354837</v>
      </c>
    </row>
    <row r="54" spans="1:18">
      <c r="A54">
        <v>152</v>
      </c>
      <c r="B54" s="1">
        <v>38108</v>
      </c>
      <c r="C54">
        <v>0</v>
      </c>
      <c r="D54" s="9">
        <f>K40</f>
        <v>47.73</v>
      </c>
      <c r="F54" s="2">
        <f t="shared" si="0"/>
        <v>6.1587096774193544</v>
      </c>
    </row>
    <row r="55" spans="1:18">
      <c r="A55">
        <v>152</v>
      </c>
      <c r="B55" s="1">
        <v>38139</v>
      </c>
      <c r="C55">
        <v>0.01</v>
      </c>
      <c r="D55" s="9">
        <f>L40</f>
        <v>32.51</v>
      </c>
      <c r="F55" s="2">
        <f t="shared" si="0"/>
        <v>4.1948387096774189</v>
      </c>
    </row>
    <row r="56" spans="1:18">
      <c r="A56">
        <v>152</v>
      </c>
      <c r="B56" s="1">
        <v>38169</v>
      </c>
      <c r="C56">
        <v>0</v>
      </c>
      <c r="D56" s="9">
        <f>M40</f>
        <v>0.06</v>
      </c>
      <c r="F56" s="2">
        <f t="shared" si="0"/>
        <v>7.7419354838709677E-3</v>
      </c>
    </row>
    <row r="57" spans="1:18">
      <c r="A57">
        <v>152</v>
      </c>
      <c r="B57" s="1">
        <v>38200</v>
      </c>
      <c r="C57">
        <v>0</v>
      </c>
      <c r="D57" s="9">
        <f>N40</f>
        <v>26.58</v>
      </c>
      <c r="F57" s="2">
        <f t="shared" si="0"/>
        <v>3.4296774193548383</v>
      </c>
    </row>
    <row r="58" spans="1:18">
      <c r="A58">
        <v>152</v>
      </c>
      <c r="B58" s="1">
        <v>38231</v>
      </c>
      <c r="C58">
        <v>0</v>
      </c>
      <c r="D58" s="9">
        <f>O40</f>
        <v>23.41</v>
      </c>
      <c r="F58" s="2">
        <f t="shared" si="0"/>
        <v>3.0206451612903225</v>
      </c>
    </row>
    <row r="59" spans="1:18">
      <c r="A59">
        <v>152</v>
      </c>
      <c r="B59" s="1">
        <v>38261</v>
      </c>
      <c r="C59">
        <v>4.3899999999999997</v>
      </c>
      <c r="D59" s="9">
        <f>P40</f>
        <v>45.07</v>
      </c>
      <c r="F59" s="2">
        <f t="shared" si="0"/>
        <v>5.8154838709677419</v>
      </c>
    </row>
    <row r="60" spans="1:18">
      <c r="A60">
        <v>152</v>
      </c>
      <c r="B60" s="1">
        <v>38292</v>
      </c>
      <c r="C60">
        <v>0.1</v>
      </c>
      <c r="D60" s="9">
        <f>Q40</f>
        <v>25.09</v>
      </c>
      <c r="F60" s="2">
        <f t="shared" si="0"/>
        <v>3.2374193548387096</v>
      </c>
    </row>
    <row r="61" spans="1:18">
      <c r="A61">
        <v>152</v>
      </c>
      <c r="B61" s="1">
        <v>38322</v>
      </c>
      <c r="C61">
        <v>5.59</v>
      </c>
      <c r="D61" s="9">
        <f>R40</f>
        <v>12.28</v>
      </c>
      <c r="F61" s="2">
        <f t="shared" si="0"/>
        <v>1.584516129032258</v>
      </c>
    </row>
    <row r="62" spans="1:18">
      <c r="A62">
        <v>152</v>
      </c>
      <c r="B62" s="1">
        <v>38353</v>
      </c>
      <c r="C62">
        <v>9.83</v>
      </c>
      <c r="D62" s="10">
        <f>G42</f>
        <v>6.26</v>
      </c>
      <c r="F62" s="2">
        <f t="shared" si="0"/>
        <v>0.80774193548387085</v>
      </c>
    </row>
    <row r="63" spans="1:18">
      <c r="A63">
        <v>152</v>
      </c>
      <c r="B63" s="1">
        <v>38384</v>
      </c>
      <c r="C63">
        <v>9</v>
      </c>
      <c r="D63" s="10">
        <f>H42</f>
        <v>6.64</v>
      </c>
      <c r="F63" s="2">
        <f t="shared" si="0"/>
        <v>0.85677419354838702</v>
      </c>
    </row>
    <row r="64" spans="1:18">
      <c r="A64">
        <v>152</v>
      </c>
      <c r="B64" s="1">
        <v>38412</v>
      </c>
      <c r="C64">
        <v>2.59</v>
      </c>
      <c r="D64" s="10">
        <f>I42</f>
        <v>14.57</v>
      </c>
      <c r="F64" s="2">
        <f t="shared" si="0"/>
        <v>1.8800000000000001</v>
      </c>
    </row>
    <row r="65" spans="1:18">
      <c r="A65">
        <v>152</v>
      </c>
      <c r="B65" s="1">
        <v>38443</v>
      </c>
      <c r="C65">
        <v>0.89</v>
      </c>
      <c r="D65" s="10">
        <f>J42</f>
        <v>37.79</v>
      </c>
      <c r="F65" s="2">
        <f t="shared" si="0"/>
        <v>4.8761290322580644</v>
      </c>
    </row>
    <row r="66" spans="1:18">
      <c r="A66">
        <v>152</v>
      </c>
      <c r="B66" s="1">
        <v>38473</v>
      </c>
      <c r="C66">
        <v>0.19</v>
      </c>
      <c r="D66" s="10">
        <f>K42</f>
        <v>45.17</v>
      </c>
      <c r="F66" s="2">
        <f t="shared" si="0"/>
        <v>5.8283870967741933</v>
      </c>
    </row>
    <row r="67" spans="1:18">
      <c r="A67">
        <v>152</v>
      </c>
      <c r="B67" s="1">
        <v>38504</v>
      </c>
      <c r="C67">
        <v>0</v>
      </c>
      <c r="D67" s="10">
        <f>L42</f>
        <v>37.549999999999997</v>
      </c>
      <c r="F67" s="2">
        <f t="shared" ref="F67:F130" si="1">(D67/93)*12</f>
        <v>4.8451612903225802</v>
      </c>
    </row>
    <row r="68" spans="1:18">
      <c r="A68">
        <v>152</v>
      </c>
      <c r="B68" s="1">
        <v>38534</v>
      </c>
      <c r="C68">
        <v>0</v>
      </c>
      <c r="D68" s="10">
        <f>M42</f>
        <v>2.86</v>
      </c>
      <c r="F68" s="2">
        <f t="shared" si="1"/>
        <v>0.36903225806451612</v>
      </c>
    </row>
    <row r="69" spans="1:18">
      <c r="A69">
        <v>152</v>
      </c>
      <c r="B69" s="1">
        <v>38565</v>
      </c>
      <c r="C69">
        <v>0</v>
      </c>
      <c r="D69" s="10">
        <f>N42</f>
        <v>31.34</v>
      </c>
      <c r="F69" s="2">
        <f t="shared" si="1"/>
        <v>4.0438709677419356</v>
      </c>
    </row>
    <row r="70" spans="1:18">
      <c r="A70">
        <v>152</v>
      </c>
      <c r="B70" s="1">
        <v>38596</v>
      </c>
      <c r="C70">
        <v>0.01</v>
      </c>
      <c r="D70" s="10">
        <f>O42</f>
        <v>15.14</v>
      </c>
      <c r="F70" s="2">
        <f t="shared" si="1"/>
        <v>1.9535483870967743</v>
      </c>
    </row>
    <row r="71" spans="1:18">
      <c r="A71">
        <v>152</v>
      </c>
      <c r="B71" s="1">
        <v>38626</v>
      </c>
      <c r="C71">
        <v>1.76</v>
      </c>
      <c r="D71" s="10">
        <f>P42</f>
        <v>55.77</v>
      </c>
      <c r="F71" s="2">
        <f t="shared" si="1"/>
        <v>7.1961290322580655</v>
      </c>
    </row>
    <row r="72" spans="1:18">
      <c r="A72">
        <v>152</v>
      </c>
      <c r="B72" s="1">
        <v>38657</v>
      </c>
      <c r="C72">
        <v>0.62</v>
      </c>
      <c r="D72" s="10">
        <f>Q42</f>
        <v>34.1</v>
      </c>
      <c r="F72" s="2">
        <f t="shared" si="1"/>
        <v>4.4000000000000004</v>
      </c>
    </row>
    <row r="73" spans="1:18">
      <c r="A73">
        <v>152</v>
      </c>
      <c r="B73" s="1">
        <v>38687</v>
      </c>
      <c r="C73">
        <v>0.96</v>
      </c>
      <c r="D73" s="10">
        <f>R42</f>
        <v>16.8</v>
      </c>
      <c r="F73" s="2">
        <f t="shared" si="1"/>
        <v>2.1677419354838712</v>
      </c>
    </row>
    <row r="74" spans="1:18">
      <c r="A74">
        <v>152</v>
      </c>
      <c r="B74" s="1">
        <v>38718</v>
      </c>
      <c r="C74">
        <v>1.42</v>
      </c>
      <c r="D74" s="10">
        <f>G74</f>
        <v>19.489999999999998</v>
      </c>
      <c r="F74" s="2">
        <f t="shared" si="1"/>
        <v>2.5148387096774192</v>
      </c>
      <c r="G74" s="7">
        <v>19.489999999999998</v>
      </c>
      <c r="H74" s="7">
        <v>23.02</v>
      </c>
      <c r="I74" s="7">
        <v>17.989999999999998</v>
      </c>
      <c r="J74" s="7">
        <v>24.12</v>
      </c>
      <c r="K74" s="7">
        <v>25.97</v>
      </c>
      <c r="L74" s="7">
        <v>40.950000000000003</v>
      </c>
      <c r="M74" s="7">
        <v>4.0599999999999996</v>
      </c>
      <c r="N74" s="7">
        <v>28.55</v>
      </c>
      <c r="O74" s="7">
        <v>19.059999999999999</v>
      </c>
      <c r="P74" s="7">
        <v>66.31</v>
      </c>
      <c r="Q74" s="7">
        <v>33.630000000000003</v>
      </c>
      <c r="R74" s="7">
        <v>12.86</v>
      </c>
    </row>
    <row r="75" spans="1:18">
      <c r="A75">
        <v>152</v>
      </c>
      <c r="B75" s="1">
        <v>38749</v>
      </c>
      <c r="C75">
        <v>3.02</v>
      </c>
      <c r="D75" s="10">
        <f>H74</f>
        <v>23.02</v>
      </c>
      <c r="F75" s="2">
        <f t="shared" si="1"/>
        <v>2.9703225806451612</v>
      </c>
      <c r="G75" s="7">
        <v>36.14</v>
      </c>
      <c r="H75" s="7">
        <v>16.48</v>
      </c>
      <c r="I75" s="7">
        <v>27.76</v>
      </c>
      <c r="J75" s="7">
        <v>27.36</v>
      </c>
      <c r="K75" s="7">
        <v>32.950000000000003</v>
      </c>
      <c r="L75" s="7">
        <v>34.18</v>
      </c>
      <c r="M75" s="7">
        <v>2.5299999999999998</v>
      </c>
      <c r="N75" s="7">
        <v>26.6</v>
      </c>
      <c r="O75" s="7">
        <v>13.33</v>
      </c>
      <c r="P75" s="7">
        <v>67.290000000000006</v>
      </c>
      <c r="Q75" s="7">
        <v>23.68</v>
      </c>
      <c r="R75" s="7">
        <v>8.9700000000000006</v>
      </c>
    </row>
    <row r="76" spans="1:18">
      <c r="A76">
        <v>152</v>
      </c>
      <c r="B76" s="1">
        <v>38777</v>
      </c>
      <c r="C76">
        <v>3.63</v>
      </c>
      <c r="D76" s="10">
        <f>I74</f>
        <v>17.989999999999998</v>
      </c>
      <c r="F76" s="2">
        <f t="shared" si="1"/>
        <v>2.3212903225806452</v>
      </c>
      <c r="G76" s="7">
        <v>10.130000000000001</v>
      </c>
      <c r="H76" s="7">
        <v>11.53</v>
      </c>
      <c r="I76" s="7">
        <v>35.04</v>
      </c>
      <c r="J76" s="7">
        <v>33.11</v>
      </c>
      <c r="K76" s="7">
        <v>41.63</v>
      </c>
      <c r="L76" s="7">
        <v>26.3</v>
      </c>
      <c r="M76" s="7">
        <v>23.79</v>
      </c>
      <c r="N76" s="7">
        <v>38.6</v>
      </c>
      <c r="O76" s="7">
        <v>16.850000000000001</v>
      </c>
      <c r="P76" s="7">
        <v>75.040000000000006</v>
      </c>
      <c r="Q76" s="7">
        <v>23.13</v>
      </c>
      <c r="R76" s="7">
        <v>5.84</v>
      </c>
    </row>
    <row r="77" spans="1:18" ht="15.75" thickBot="1">
      <c r="A77">
        <v>152</v>
      </c>
      <c r="B77" s="1">
        <v>38808</v>
      </c>
      <c r="C77">
        <v>3.18</v>
      </c>
      <c r="D77" s="10">
        <f>J74</f>
        <v>24.12</v>
      </c>
      <c r="F77" s="2">
        <f t="shared" si="1"/>
        <v>3.1122580645161291</v>
      </c>
    </row>
    <row r="78" spans="1:18" ht="15.75" thickBot="1">
      <c r="A78">
        <v>152</v>
      </c>
      <c r="B78" s="1">
        <v>38838</v>
      </c>
      <c r="C78">
        <v>1.31</v>
      </c>
      <c r="D78" s="10">
        <f>K74</f>
        <v>25.97</v>
      </c>
      <c r="F78" s="2">
        <f t="shared" si="1"/>
        <v>3.3509677419354835</v>
      </c>
      <c r="H78" s="15" t="s">
        <v>13</v>
      </c>
      <c r="I78" s="15" t="s">
        <v>14</v>
      </c>
      <c r="J78" s="15" t="s">
        <v>11</v>
      </c>
      <c r="K78" s="15" t="s">
        <v>12</v>
      </c>
      <c r="M78" s="27" t="s">
        <v>13</v>
      </c>
      <c r="N78" s="28" t="s">
        <v>14</v>
      </c>
      <c r="O78" s="28" t="s">
        <v>37</v>
      </c>
      <c r="P78" s="29" t="s">
        <v>12</v>
      </c>
    </row>
    <row r="79" spans="1:18">
      <c r="A79">
        <v>152</v>
      </c>
      <c r="B79" s="1">
        <v>38869</v>
      </c>
      <c r="C79">
        <v>0</v>
      </c>
      <c r="D79" s="10">
        <f>L74</f>
        <v>40.950000000000003</v>
      </c>
      <c r="F79" s="2">
        <f t="shared" si="1"/>
        <v>5.2838709677419358</v>
      </c>
      <c r="H79" s="16" t="s">
        <v>5</v>
      </c>
      <c r="I79" s="17"/>
      <c r="J79" s="17">
        <f>O79</f>
        <v>15.909999999999998</v>
      </c>
      <c r="K79" s="17">
        <f t="shared" ref="K79:K84" si="2">I79+J79</f>
        <v>15.909999999999998</v>
      </c>
      <c r="M79" s="21" t="s">
        <v>5</v>
      </c>
      <c r="N79" s="20">
        <f t="shared" ref="N79:N84" si="3">SUM(F68:F79)</f>
        <v>39.683870967741932</v>
      </c>
      <c r="O79" s="19">
        <f>SUM(C68:C79)</f>
        <v>15.909999999999998</v>
      </c>
      <c r="P79" s="22">
        <f>N79+O79</f>
        <v>55.593870967741928</v>
      </c>
    </row>
    <row r="80" spans="1:18">
      <c r="A80">
        <v>152</v>
      </c>
      <c r="B80" s="1">
        <v>38899</v>
      </c>
      <c r="C80">
        <v>0</v>
      </c>
      <c r="D80" s="10">
        <f>M74</f>
        <v>4.0599999999999996</v>
      </c>
      <c r="F80" s="2">
        <f t="shared" si="1"/>
        <v>0.52387096774193542</v>
      </c>
      <c r="H80" s="16" t="s">
        <v>6</v>
      </c>
      <c r="I80" s="17">
        <f>N80</f>
        <v>39.838709677419352</v>
      </c>
      <c r="J80" s="17">
        <f>SUM(C80:C91)</f>
        <v>6.29</v>
      </c>
      <c r="K80" s="17">
        <f t="shared" si="2"/>
        <v>46.128709677419351</v>
      </c>
      <c r="M80" s="21" t="s">
        <v>6</v>
      </c>
      <c r="N80" s="20">
        <f t="shared" si="3"/>
        <v>39.838709677419352</v>
      </c>
      <c r="O80" s="19">
        <f>SUM(C80:C91)</f>
        <v>6.29</v>
      </c>
      <c r="P80" s="22">
        <f t="shared" ref="P80:P84" si="4">N80+O80</f>
        <v>46.128709677419351</v>
      </c>
    </row>
    <row r="81" spans="1:16">
      <c r="A81">
        <v>152</v>
      </c>
      <c r="B81" s="1">
        <v>38930</v>
      </c>
      <c r="C81">
        <v>0.03</v>
      </c>
      <c r="D81" s="10">
        <f>N74</f>
        <v>28.55</v>
      </c>
      <c r="F81" s="2">
        <f t="shared" si="1"/>
        <v>3.6838709677419357</v>
      </c>
      <c r="H81" s="16" t="s">
        <v>7</v>
      </c>
      <c r="I81" s="17">
        <f>SUM(F70:F81)</f>
        <v>39.47870967741936</v>
      </c>
      <c r="J81" s="17">
        <f>SUM(C92:C103)</f>
        <v>9.43</v>
      </c>
      <c r="K81" s="17">
        <f t="shared" si="2"/>
        <v>48.90870967741936</v>
      </c>
      <c r="M81" s="21" t="s">
        <v>7</v>
      </c>
      <c r="N81" s="20">
        <f t="shared" si="3"/>
        <v>39.47870967741936</v>
      </c>
      <c r="O81" s="19">
        <f>SUM(C92:C103)</f>
        <v>9.43</v>
      </c>
      <c r="P81" s="22">
        <f t="shared" si="4"/>
        <v>48.90870967741936</v>
      </c>
    </row>
    <row r="82" spans="1:16">
      <c r="A82">
        <v>152</v>
      </c>
      <c r="B82" s="1">
        <v>38961</v>
      </c>
      <c r="C82">
        <v>0</v>
      </c>
      <c r="D82" s="10">
        <f>O74</f>
        <v>19.059999999999999</v>
      </c>
      <c r="F82" s="2">
        <f t="shared" si="1"/>
        <v>2.4593548387096771</v>
      </c>
      <c r="H82" s="16" t="s">
        <v>8</v>
      </c>
      <c r="I82" s="17">
        <f>SUM(F71:F82)</f>
        <v>39.984516129032265</v>
      </c>
      <c r="J82" s="17"/>
      <c r="K82" s="17">
        <f t="shared" si="2"/>
        <v>39.984516129032265</v>
      </c>
      <c r="M82" s="21" t="s">
        <v>8</v>
      </c>
      <c r="N82" s="20">
        <f t="shared" si="3"/>
        <v>39.984516129032265</v>
      </c>
      <c r="O82" s="19">
        <f>SUM(C104:C115)</f>
        <v>8.1599999999999984</v>
      </c>
      <c r="P82" s="22">
        <f t="shared" si="4"/>
        <v>48.144516129032262</v>
      </c>
    </row>
    <row r="83" spans="1:16">
      <c r="A83">
        <v>152</v>
      </c>
      <c r="B83" s="1">
        <v>38991</v>
      </c>
      <c r="C83">
        <v>0.36</v>
      </c>
      <c r="D83" s="10">
        <f>P74</f>
        <v>66.31</v>
      </c>
      <c r="F83" s="2">
        <f t="shared" si="1"/>
        <v>8.556129032258065</v>
      </c>
      <c r="H83" s="16" t="s">
        <v>9</v>
      </c>
      <c r="I83" s="17">
        <f>SUM(F72:F83)</f>
        <v>41.344516129032257</v>
      </c>
      <c r="J83" s="17">
        <f>SUM(C116:C127)</f>
        <v>12.06</v>
      </c>
      <c r="K83" s="17">
        <f t="shared" si="2"/>
        <v>53.40451612903226</v>
      </c>
      <c r="M83" s="21" t="s">
        <v>9</v>
      </c>
      <c r="N83" s="20">
        <f t="shared" si="3"/>
        <v>41.344516129032257</v>
      </c>
      <c r="O83" s="19">
        <f>SUM(C116:C127)</f>
        <v>12.06</v>
      </c>
      <c r="P83" s="22">
        <f t="shared" si="4"/>
        <v>53.40451612903226</v>
      </c>
    </row>
    <row r="84" spans="1:16" ht="15.75" thickBot="1">
      <c r="A84">
        <v>152</v>
      </c>
      <c r="B84" s="1">
        <v>39022</v>
      </c>
      <c r="C84">
        <v>0.11</v>
      </c>
      <c r="D84" s="10">
        <f>Q74</f>
        <v>33.630000000000003</v>
      </c>
      <c r="F84" s="2">
        <f t="shared" si="1"/>
        <v>4.3393548387096779</v>
      </c>
      <c r="H84" s="16" t="s">
        <v>10</v>
      </c>
      <c r="I84" s="17">
        <f>N84</f>
        <v>41.283870967741933</v>
      </c>
      <c r="J84" s="17">
        <f>SUM(C128:C140)</f>
        <v>19.130000000000003</v>
      </c>
      <c r="K84" s="17">
        <f t="shared" si="2"/>
        <v>60.413870967741936</v>
      </c>
      <c r="M84" s="23" t="s">
        <v>10</v>
      </c>
      <c r="N84" s="24">
        <f t="shared" si="3"/>
        <v>41.283870967741933</v>
      </c>
      <c r="O84" s="25">
        <f>SUM(C128:C140)</f>
        <v>19.130000000000003</v>
      </c>
      <c r="P84" s="26">
        <f t="shared" si="4"/>
        <v>60.413870967741936</v>
      </c>
    </row>
    <row r="85" spans="1:16">
      <c r="A85">
        <v>152</v>
      </c>
      <c r="B85" s="1">
        <v>39052</v>
      </c>
      <c r="C85">
        <v>1.24</v>
      </c>
      <c r="D85" s="10">
        <f>R74</f>
        <v>12.86</v>
      </c>
      <c r="F85" s="2">
        <f t="shared" si="1"/>
        <v>1.6593548387096773</v>
      </c>
      <c r="H85" s="11"/>
      <c r="P85" s="18"/>
    </row>
    <row r="86" spans="1:16">
      <c r="A86">
        <v>152</v>
      </c>
      <c r="B86" s="1">
        <v>39083</v>
      </c>
      <c r="C86">
        <v>2.74</v>
      </c>
      <c r="D86" s="10">
        <f>G75</f>
        <v>36.14</v>
      </c>
      <c r="F86" s="2">
        <f t="shared" si="1"/>
        <v>4.6632258064516128</v>
      </c>
    </row>
    <row r="87" spans="1:16">
      <c r="A87">
        <v>152</v>
      </c>
      <c r="B87" s="1">
        <v>39114</v>
      </c>
      <c r="C87">
        <v>1.03</v>
      </c>
      <c r="D87" s="10">
        <f>H75</f>
        <v>16.48</v>
      </c>
      <c r="F87" s="2">
        <f t="shared" si="1"/>
        <v>2.1264516129032258</v>
      </c>
    </row>
    <row r="88" spans="1:16">
      <c r="A88">
        <v>152</v>
      </c>
      <c r="B88" s="1">
        <v>39142</v>
      </c>
      <c r="C88">
        <v>0.06</v>
      </c>
      <c r="D88" s="10">
        <f>I75</f>
        <v>27.76</v>
      </c>
      <c r="F88" s="2">
        <f t="shared" si="1"/>
        <v>3.5819354838709678</v>
      </c>
    </row>
    <row r="89" spans="1:16">
      <c r="A89">
        <v>152</v>
      </c>
      <c r="B89" s="1">
        <v>39173</v>
      </c>
      <c r="C89">
        <v>0.72</v>
      </c>
      <c r="D89" s="10">
        <f>J75</f>
        <v>27.36</v>
      </c>
      <c r="F89" s="2">
        <f t="shared" si="1"/>
        <v>3.5303225806451612</v>
      </c>
    </row>
    <row r="90" spans="1:16">
      <c r="A90">
        <v>152</v>
      </c>
      <c r="B90" s="1">
        <v>39203</v>
      </c>
      <c r="C90">
        <v>0</v>
      </c>
      <c r="D90" s="10">
        <f>K75</f>
        <v>32.950000000000003</v>
      </c>
      <c r="F90" s="2">
        <f t="shared" si="1"/>
        <v>4.2516129032258068</v>
      </c>
      <c r="J90" s="11"/>
      <c r="K90" s="10"/>
      <c r="L90" s="10"/>
      <c r="M90" s="10"/>
    </row>
    <row r="91" spans="1:16">
      <c r="A91">
        <v>152</v>
      </c>
      <c r="B91" s="1">
        <v>39234</v>
      </c>
      <c r="C91">
        <v>0</v>
      </c>
      <c r="D91" s="10">
        <f>L75</f>
        <v>34.18</v>
      </c>
      <c r="F91" s="2">
        <f t="shared" si="1"/>
        <v>4.4103225806451611</v>
      </c>
      <c r="J91" s="11"/>
      <c r="K91" s="10"/>
      <c r="L91" s="10"/>
      <c r="M91" s="10"/>
    </row>
    <row r="92" spans="1:16">
      <c r="A92">
        <v>152</v>
      </c>
      <c r="B92" s="1">
        <v>39264</v>
      </c>
      <c r="C92">
        <v>0</v>
      </c>
      <c r="D92" s="10">
        <f>M75</f>
        <v>2.5299999999999998</v>
      </c>
      <c r="F92" s="2">
        <f t="shared" si="1"/>
        <v>0.32645161290322577</v>
      </c>
      <c r="J92" s="11"/>
      <c r="K92" s="10"/>
      <c r="L92" s="10"/>
      <c r="M92" s="10"/>
    </row>
    <row r="93" spans="1:16">
      <c r="A93">
        <v>152</v>
      </c>
      <c r="B93" s="1">
        <v>39295</v>
      </c>
      <c r="C93">
        <v>0</v>
      </c>
      <c r="D93" s="10">
        <f>N75</f>
        <v>26.6</v>
      </c>
      <c r="F93" s="2">
        <f t="shared" si="1"/>
        <v>3.4322580645161289</v>
      </c>
      <c r="J93" s="11"/>
      <c r="K93" s="10"/>
      <c r="L93" s="10"/>
      <c r="M93" s="10"/>
    </row>
    <row r="94" spans="1:16">
      <c r="A94">
        <v>152</v>
      </c>
      <c r="B94" s="1">
        <v>39326</v>
      </c>
      <c r="C94">
        <v>0.14000000000000001</v>
      </c>
      <c r="D94" s="10">
        <f>O75</f>
        <v>13.33</v>
      </c>
      <c r="F94" s="2">
        <f t="shared" si="1"/>
        <v>1.7200000000000002</v>
      </c>
      <c r="J94" s="11"/>
      <c r="K94" s="10"/>
      <c r="L94" s="10"/>
      <c r="M94" s="10"/>
    </row>
    <row r="95" spans="1:16">
      <c r="A95">
        <v>152</v>
      </c>
      <c r="B95" s="1">
        <v>39356</v>
      </c>
      <c r="C95">
        <v>0.3</v>
      </c>
      <c r="D95" s="10">
        <f>P75</f>
        <v>67.290000000000006</v>
      </c>
      <c r="F95" s="2">
        <f t="shared" si="1"/>
        <v>8.6825806451612912</v>
      </c>
      <c r="J95" s="11"/>
      <c r="K95" s="10"/>
      <c r="L95" s="10"/>
      <c r="M95" s="10"/>
    </row>
    <row r="96" spans="1:16">
      <c r="A96">
        <v>152</v>
      </c>
      <c r="B96" s="1">
        <v>39387</v>
      </c>
      <c r="C96">
        <v>0.11</v>
      </c>
      <c r="D96" s="10">
        <f>Q75</f>
        <v>23.68</v>
      </c>
      <c r="F96" s="2">
        <f t="shared" si="1"/>
        <v>3.0554838709677421</v>
      </c>
    </row>
    <row r="97" spans="1:18">
      <c r="A97">
        <v>152</v>
      </c>
      <c r="B97" s="1">
        <v>39417</v>
      </c>
      <c r="C97">
        <v>0.15</v>
      </c>
      <c r="D97" s="10">
        <f>R75</f>
        <v>8.9700000000000006</v>
      </c>
      <c r="F97" s="2">
        <f t="shared" si="1"/>
        <v>1.1574193548387099</v>
      </c>
    </row>
    <row r="98" spans="1:18">
      <c r="A98">
        <v>152</v>
      </c>
      <c r="B98" s="1">
        <v>39448</v>
      </c>
      <c r="C98">
        <v>5.93</v>
      </c>
      <c r="D98" s="10">
        <f>G76</f>
        <v>10.130000000000001</v>
      </c>
      <c r="F98" s="2">
        <f t="shared" si="1"/>
        <v>1.3070967741935484</v>
      </c>
    </row>
    <row r="99" spans="1:18">
      <c r="A99">
        <v>152</v>
      </c>
      <c r="B99" s="1">
        <v>39479</v>
      </c>
      <c r="C99">
        <v>2.67</v>
      </c>
      <c r="D99" s="10">
        <f>H76</f>
        <v>11.53</v>
      </c>
      <c r="F99" s="2">
        <f t="shared" si="1"/>
        <v>1.487741935483871</v>
      </c>
    </row>
    <row r="100" spans="1:18">
      <c r="A100">
        <v>152</v>
      </c>
      <c r="B100" s="1">
        <v>39508</v>
      </c>
      <c r="C100">
        <v>0.01</v>
      </c>
      <c r="D100" s="10">
        <f>I76</f>
        <v>35.04</v>
      </c>
      <c r="F100" s="2">
        <f t="shared" si="1"/>
        <v>4.5212903225806453</v>
      </c>
    </row>
    <row r="101" spans="1:18">
      <c r="A101">
        <v>152</v>
      </c>
      <c r="B101" s="1">
        <v>39539</v>
      </c>
      <c r="C101">
        <v>0.08</v>
      </c>
      <c r="D101" s="10">
        <f>J76</f>
        <v>33.11</v>
      </c>
      <c r="F101" s="2">
        <f t="shared" si="1"/>
        <v>4.2722580645161292</v>
      </c>
    </row>
    <row r="102" spans="1:18">
      <c r="A102">
        <v>152</v>
      </c>
      <c r="B102" s="1">
        <v>39569</v>
      </c>
      <c r="C102">
        <v>0.04</v>
      </c>
      <c r="D102" s="10">
        <f>K76</f>
        <v>41.63</v>
      </c>
      <c r="F102" s="2">
        <f t="shared" si="1"/>
        <v>5.3716129032258069</v>
      </c>
    </row>
    <row r="103" spans="1:18">
      <c r="A103">
        <v>152</v>
      </c>
      <c r="B103" s="1">
        <v>39600</v>
      </c>
      <c r="C103">
        <v>0</v>
      </c>
      <c r="D103" s="10">
        <f>L76</f>
        <v>26.3</v>
      </c>
      <c r="F103" s="2">
        <f t="shared" si="1"/>
        <v>3.3935483870967742</v>
      </c>
    </row>
    <row r="104" spans="1:18">
      <c r="A104">
        <v>152</v>
      </c>
      <c r="B104" s="1">
        <v>39630</v>
      </c>
      <c r="C104">
        <v>0</v>
      </c>
      <c r="D104" s="10">
        <f>M76</f>
        <v>23.79</v>
      </c>
      <c r="F104" s="2">
        <f t="shared" si="1"/>
        <v>3.0696774193548384</v>
      </c>
    </row>
    <row r="105" spans="1:18">
      <c r="A105">
        <v>152</v>
      </c>
      <c r="B105" s="1">
        <v>39661</v>
      </c>
      <c r="C105">
        <v>0</v>
      </c>
      <c r="D105" s="10">
        <f>N76</f>
        <v>38.6</v>
      </c>
      <c r="F105" s="2">
        <f t="shared" si="1"/>
        <v>4.9806451612903233</v>
      </c>
    </row>
    <row r="106" spans="1:18">
      <c r="A106">
        <v>152</v>
      </c>
      <c r="B106" s="1">
        <v>39692</v>
      </c>
      <c r="C106">
        <v>0</v>
      </c>
      <c r="D106" s="10">
        <f>O76</f>
        <v>16.850000000000001</v>
      </c>
      <c r="F106" s="2">
        <f t="shared" si="1"/>
        <v>2.1741935483870973</v>
      </c>
    </row>
    <row r="107" spans="1:18">
      <c r="A107">
        <v>152</v>
      </c>
      <c r="B107" s="1">
        <v>39722</v>
      </c>
      <c r="C107">
        <v>0.04</v>
      </c>
      <c r="D107" s="10">
        <f>P76</f>
        <v>75.040000000000006</v>
      </c>
      <c r="F107" s="2">
        <f t="shared" si="1"/>
        <v>9.6825806451612912</v>
      </c>
    </row>
    <row r="108" spans="1:18">
      <c r="A108">
        <v>152</v>
      </c>
      <c r="B108" s="1">
        <v>39753</v>
      </c>
      <c r="C108">
        <v>1.51</v>
      </c>
      <c r="D108" s="10">
        <f>Q76</f>
        <v>23.13</v>
      </c>
      <c r="F108" s="2">
        <f t="shared" si="1"/>
        <v>2.9845161290322579</v>
      </c>
    </row>
    <row r="109" spans="1:18">
      <c r="A109">
        <v>152</v>
      </c>
      <c r="B109" s="1">
        <v>39783</v>
      </c>
      <c r="C109">
        <v>0.66</v>
      </c>
      <c r="D109" s="10">
        <f>R76</f>
        <v>5.84</v>
      </c>
      <c r="F109" s="2">
        <f t="shared" si="1"/>
        <v>0.75354838709677407</v>
      </c>
    </row>
    <row r="110" spans="1:18">
      <c r="A110">
        <v>152</v>
      </c>
      <c r="B110" s="1">
        <v>39814</v>
      </c>
      <c r="C110">
        <v>0.47</v>
      </c>
      <c r="D110" s="10">
        <f>G110</f>
        <v>26.5</v>
      </c>
      <c r="F110" s="2">
        <f t="shared" si="1"/>
        <v>3.4193548387096779</v>
      </c>
      <c r="G110" s="7">
        <v>26.5</v>
      </c>
      <c r="H110" s="7">
        <v>12.55</v>
      </c>
      <c r="I110" s="7">
        <v>20.73</v>
      </c>
      <c r="J110" s="7">
        <v>35.619999999999997</v>
      </c>
      <c r="K110" s="7">
        <v>31.87</v>
      </c>
      <c r="L110" s="7">
        <v>22.04</v>
      </c>
      <c r="M110" s="7">
        <v>16.52</v>
      </c>
      <c r="N110" s="7">
        <v>31.68</v>
      </c>
      <c r="O110" s="7">
        <v>29.37</v>
      </c>
      <c r="P110" s="7">
        <v>65.73</v>
      </c>
      <c r="Q110" s="7">
        <v>21.3</v>
      </c>
      <c r="R110" s="7">
        <v>11.56</v>
      </c>
    </row>
    <row r="111" spans="1:18">
      <c r="A111">
        <v>152</v>
      </c>
      <c r="B111" s="1">
        <v>39845</v>
      </c>
      <c r="C111">
        <v>4.97</v>
      </c>
      <c r="D111" s="10">
        <f>H110</f>
        <v>12.55</v>
      </c>
      <c r="F111" s="2">
        <f t="shared" si="1"/>
        <v>1.6193548387096774</v>
      </c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</row>
    <row r="112" spans="1:18">
      <c r="A112">
        <v>152</v>
      </c>
      <c r="B112" s="1">
        <v>39873</v>
      </c>
      <c r="C112">
        <v>0.41</v>
      </c>
      <c r="D112" s="10">
        <f>I110</f>
        <v>20.73</v>
      </c>
      <c r="F112" s="2">
        <f t="shared" si="1"/>
        <v>2.6748387096774193</v>
      </c>
      <c r="G112" s="7">
        <v>16.05</v>
      </c>
      <c r="H112" s="7">
        <v>13.4</v>
      </c>
      <c r="I112" s="7">
        <v>33.82</v>
      </c>
      <c r="J112" s="7">
        <v>42.74</v>
      </c>
      <c r="K112" s="7">
        <v>41.01</v>
      </c>
      <c r="L112" s="7">
        <v>33.85</v>
      </c>
      <c r="M112" s="7">
        <v>1.06</v>
      </c>
      <c r="N112" s="7">
        <v>37.32</v>
      </c>
      <c r="O112" s="7">
        <v>11.72</v>
      </c>
      <c r="P112" s="7">
        <v>40.53</v>
      </c>
      <c r="Q112" s="7">
        <v>23.51</v>
      </c>
      <c r="R112" s="7">
        <v>3.96</v>
      </c>
    </row>
    <row r="113" spans="1:18">
      <c r="A113">
        <v>152</v>
      </c>
      <c r="B113" s="1">
        <v>39904</v>
      </c>
      <c r="C113">
        <v>0.02</v>
      </c>
      <c r="D113" s="10">
        <f>J110</f>
        <v>35.619999999999997</v>
      </c>
      <c r="F113" s="2">
        <f t="shared" si="1"/>
        <v>4.5961290322580641</v>
      </c>
      <c r="G113" s="8">
        <v>16.34</v>
      </c>
      <c r="H113" s="8">
        <v>13.63</v>
      </c>
      <c r="I113" s="8">
        <v>12.79</v>
      </c>
      <c r="J113" s="8">
        <v>36.25</v>
      </c>
      <c r="K113" s="8">
        <v>31.82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</row>
    <row r="114" spans="1:18">
      <c r="A114">
        <v>152</v>
      </c>
      <c r="B114" s="1">
        <v>39934</v>
      </c>
      <c r="C114">
        <v>0.01</v>
      </c>
      <c r="D114" s="10">
        <f>K110</f>
        <v>31.87</v>
      </c>
      <c r="F114" s="2">
        <f t="shared" si="1"/>
        <v>4.1122580645161291</v>
      </c>
    </row>
    <row r="115" spans="1:18">
      <c r="A115">
        <v>152</v>
      </c>
      <c r="B115" s="1">
        <v>39965</v>
      </c>
      <c r="C115">
        <v>7.0000000000000007E-2</v>
      </c>
      <c r="D115" s="10">
        <f>L110</f>
        <v>22.04</v>
      </c>
      <c r="F115" s="2">
        <f t="shared" si="1"/>
        <v>2.8438709677419354</v>
      </c>
    </row>
    <row r="116" spans="1:18">
      <c r="A116">
        <v>152</v>
      </c>
      <c r="B116" s="1">
        <v>39995</v>
      </c>
      <c r="C116">
        <v>0</v>
      </c>
      <c r="D116" s="10">
        <f>M110</f>
        <v>16.52</v>
      </c>
      <c r="F116" s="2">
        <f t="shared" si="1"/>
        <v>2.1316129032258067</v>
      </c>
    </row>
    <row r="117" spans="1:18">
      <c r="A117">
        <v>152</v>
      </c>
      <c r="B117" s="1">
        <v>40026</v>
      </c>
      <c r="C117">
        <v>0</v>
      </c>
      <c r="D117" s="10">
        <f>N110</f>
        <v>31.68</v>
      </c>
      <c r="F117" s="2">
        <f t="shared" si="1"/>
        <v>4.0877419354838711</v>
      </c>
    </row>
    <row r="118" spans="1:18">
      <c r="A118">
        <v>152</v>
      </c>
      <c r="B118" s="1">
        <v>40057</v>
      </c>
      <c r="C118">
        <v>0</v>
      </c>
      <c r="D118" s="10">
        <f>O110</f>
        <v>29.37</v>
      </c>
      <c r="F118" s="2">
        <f t="shared" si="1"/>
        <v>3.7896774193548386</v>
      </c>
    </row>
    <row r="119" spans="1:18">
      <c r="A119">
        <v>152</v>
      </c>
      <c r="B119" s="1">
        <v>40087</v>
      </c>
      <c r="C119">
        <v>1.21</v>
      </c>
      <c r="D119" s="10">
        <f>P110</f>
        <v>65.73</v>
      </c>
      <c r="F119" s="2">
        <f t="shared" si="1"/>
        <v>8.4812903225806444</v>
      </c>
    </row>
    <row r="120" spans="1:18">
      <c r="A120">
        <v>152</v>
      </c>
      <c r="B120" s="1">
        <v>40118</v>
      </c>
      <c r="C120">
        <v>0</v>
      </c>
      <c r="D120" s="10">
        <f>Q110</f>
        <v>21.3</v>
      </c>
      <c r="F120" s="2">
        <f t="shared" si="1"/>
        <v>2.7483870967741937</v>
      </c>
    </row>
    <row r="121" spans="1:18">
      <c r="A121">
        <v>152</v>
      </c>
      <c r="B121" s="1">
        <v>40148</v>
      </c>
      <c r="C121">
        <v>3.34</v>
      </c>
      <c r="D121" s="10">
        <f>R110</f>
        <v>11.56</v>
      </c>
      <c r="F121" s="2">
        <f t="shared" si="1"/>
        <v>1.4916129032258065</v>
      </c>
    </row>
    <row r="122" spans="1:18">
      <c r="A122">
        <v>152</v>
      </c>
      <c r="B122" s="1">
        <v>40179</v>
      </c>
      <c r="C122">
        <v>2.62</v>
      </c>
      <c r="D122" s="10">
        <f>G112</f>
        <v>16.05</v>
      </c>
      <c r="F122" s="2">
        <f t="shared" si="1"/>
        <v>2.0709677419354837</v>
      </c>
    </row>
    <row r="123" spans="1:18">
      <c r="A123">
        <v>152</v>
      </c>
      <c r="B123" s="1">
        <v>40210</v>
      </c>
      <c r="C123">
        <v>3.24</v>
      </c>
      <c r="D123" s="10">
        <f>H112</f>
        <v>13.4</v>
      </c>
      <c r="F123" s="2">
        <f t="shared" si="1"/>
        <v>1.7290322580645163</v>
      </c>
    </row>
    <row r="124" spans="1:18">
      <c r="A124">
        <v>152</v>
      </c>
      <c r="B124" s="1">
        <v>40238</v>
      </c>
      <c r="C124">
        <v>0.39</v>
      </c>
      <c r="D124" s="10">
        <f>I112</f>
        <v>33.82</v>
      </c>
      <c r="F124" s="2">
        <f t="shared" si="1"/>
        <v>4.3638709677419349</v>
      </c>
    </row>
    <row r="125" spans="1:18">
      <c r="A125">
        <v>152</v>
      </c>
      <c r="B125" s="1">
        <v>40269</v>
      </c>
      <c r="C125">
        <v>1.1399999999999999</v>
      </c>
      <c r="D125" s="10">
        <f>J112</f>
        <v>42.74</v>
      </c>
      <c r="F125" s="2">
        <f t="shared" si="1"/>
        <v>5.5148387096774201</v>
      </c>
    </row>
    <row r="126" spans="1:18">
      <c r="A126">
        <v>152</v>
      </c>
      <c r="B126" s="1">
        <v>40299</v>
      </c>
      <c r="C126">
        <v>0.11</v>
      </c>
      <c r="D126" s="10">
        <f>K112</f>
        <v>41.01</v>
      </c>
      <c r="F126" s="2">
        <f t="shared" si="1"/>
        <v>5.2916129032258059</v>
      </c>
    </row>
    <row r="127" spans="1:18">
      <c r="A127">
        <v>152</v>
      </c>
      <c r="B127" s="1">
        <v>40330</v>
      </c>
      <c r="C127">
        <v>0.01</v>
      </c>
      <c r="D127" s="10">
        <f>L112</f>
        <v>33.85</v>
      </c>
      <c r="F127" s="2">
        <f t="shared" si="1"/>
        <v>4.3677419354838714</v>
      </c>
    </row>
    <row r="128" spans="1:18">
      <c r="A128">
        <v>152</v>
      </c>
      <c r="B128" s="1">
        <v>40360</v>
      </c>
      <c r="C128">
        <v>0.02</v>
      </c>
      <c r="D128" s="10">
        <f>M112</f>
        <v>1.06</v>
      </c>
      <c r="F128" s="2">
        <f t="shared" si="1"/>
        <v>0.1367741935483871</v>
      </c>
    </row>
    <row r="129" spans="1:6">
      <c r="A129">
        <v>152</v>
      </c>
      <c r="B129" s="1">
        <v>40391</v>
      </c>
      <c r="C129">
        <v>0</v>
      </c>
      <c r="D129" s="10">
        <f>N112</f>
        <v>37.32</v>
      </c>
      <c r="F129" s="2">
        <f t="shared" si="1"/>
        <v>4.8154838709677419</v>
      </c>
    </row>
    <row r="130" spans="1:6">
      <c r="A130">
        <v>152</v>
      </c>
      <c r="B130" s="1">
        <v>40422</v>
      </c>
      <c r="C130">
        <v>0</v>
      </c>
      <c r="D130" s="10">
        <f>O112</f>
        <v>11.72</v>
      </c>
      <c r="F130" s="2">
        <f t="shared" si="1"/>
        <v>1.5122580645161292</v>
      </c>
    </row>
    <row r="131" spans="1:6">
      <c r="A131">
        <v>152</v>
      </c>
      <c r="B131" s="1">
        <v>40452</v>
      </c>
      <c r="C131">
        <v>2.1800000000000002</v>
      </c>
      <c r="D131" s="10">
        <f>P112</f>
        <v>40.53</v>
      </c>
      <c r="F131" s="2">
        <f t="shared" ref="F131:F138" si="5">(D131/93)*12</f>
        <v>5.2296774193548385</v>
      </c>
    </row>
    <row r="132" spans="1:6">
      <c r="A132">
        <v>152</v>
      </c>
      <c r="B132" s="1">
        <v>40483</v>
      </c>
      <c r="C132">
        <v>0.83</v>
      </c>
      <c r="D132" s="10">
        <f>Q112</f>
        <v>23.51</v>
      </c>
      <c r="F132" s="2">
        <f t="shared" si="5"/>
        <v>3.0335483870967743</v>
      </c>
    </row>
    <row r="133" spans="1:6">
      <c r="A133">
        <v>152</v>
      </c>
      <c r="B133" s="1">
        <v>40513</v>
      </c>
      <c r="C133">
        <v>8.16</v>
      </c>
      <c r="D133" s="10">
        <f>R112</f>
        <v>3.96</v>
      </c>
      <c r="F133" s="2">
        <f t="shared" si="5"/>
        <v>0.51096774193548389</v>
      </c>
    </row>
    <row r="134" spans="1:6">
      <c r="A134">
        <v>152</v>
      </c>
      <c r="B134" s="1">
        <v>40544</v>
      </c>
      <c r="C134">
        <v>0.78</v>
      </c>
      <c r="D134" s="10">
        <f>G113</f>
        <v>16.34</v>
      </c>
      <c r="F134" s="2">
        <f t="shared" si="5"/>
        <v>2.1083870967741936</v>
      </c>
    </row>
    <row r="135" spans="1:6">
      <c r="A135">
        <v>152</v>
      </c>
      <c r="B135" s="1">
        <v>40575</v>
      </c>
      <c r="C135">
        <v>2.84</v>
      </c>
      <c r="D135" s="10">
        <f>H113</f>
        <v>13.63</v>
      </c>
      <c r="F135" s="2">
        <f t="shared" si="5"/>
        <v>1.7587096774193549</v>
      </c>
    </row>
    <row r="136" spans="1:6">
      <c r="A136">
        <v>152</v>
      </c>
      <c r="B136" s="1">
        <v>40603</v>
      </c>
      <c r="C136">
        <v>4.25</v>
      </c>
      <c r="D136" s="10">
        <f>I113</f>
        <v>12.79</v>
      </c>
      <c r="F136" s="2">
        <f t="shared" si="5"/>
        <v>1.6503225806451611</v>
      </c>
    </row>
    <row r="137" spans="1:6">
      <c r="A137">
        <v>152</v>
      </c>
      <c r="B137" s="1">
        <v>40634</v>
      </c>
      <c r="C137">
        <v>0.04</v>
      </c>
      <c r="D137" s="10">
        <f>J113</f>
        <v>36.25</v>
      </c>
      <c r="F137" s="2">
        <f t="shared" si="5"/>
        <v>4.67741935483871</v>
      </c>
    </row>
    <row r="138" spans="1:6">
      <c r="A138">
        <v>152</v>
      </c>
      <c r="B138" s="1">
        <v>40664</v>
      </c>
      <c r="C138">
        <v>0.02</v>
      </c>
      <c r="D138" s="10">
        <f>K113</f>
        <v>31.82</v>
      </c>
      <c r="F138" s="2">
        <f t="shared" si="5"/>
        <v>4.1058064516129029</v>
      </c>
    </row>
    <row r="139" spans="1:6">
      <c r="A139">
        <v>152</v>
      </c>
      <c r="B139" s="1">
        <v>40695</v>
      </c>
      <c r="C139">
        <v>0.01</v>
      </c>
    </row>
    <row r="140" spans="1:6">
      <c r="A140">
        <v>152</v>
      </c>
      <c r="B140" s="1">
        <v>40725</v>
      </c>
      <c r="C140">
        <v>0</v>
      </c>
    </row>
  </sheetData>
  <dataConsolidate/>
  <pageMargins left="0.7" right="0.7" top="0.75" bottom="0.75" header="0.3" footer="0.3"/>
  <ignoredErrors>
    <ignoredError sqref="O79:O84" formulaRange="1"/>
  </ignoredErrors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>
  <dimension ref="A1:J90"/>
  <sheetViews>
    <sheetView zoomScale="85" zoomScaleNormal="85" workbookViewId="0">
      <selection activeCell="H28" sqref="H28"/>
    </sheetView>
  </sheetViews>
  <sheetFormatPr defaultRowHeight="15"/>
  <cols>
    <col min="2" max="2" width="14.28515625" customWidth="1"/>
    <col min="3" max="3" width="15.85546875" customWidth="1"/>
    <col min="7" max="7" width="10.5703125" customWidth="1"/>
  </cols>
  <sheetData>
    <row r="1" spans="1:10" ht="15.75" thickBot="1">
      <c r="C1" s="30" t="s">
        <v>15</v>
      </c>
      <c r="D1" s="31"/>
      <c r="E1" s="31"/>
      <c r="F1" s="31"/>
      <c r="G1" s="31"/>
      <c r="H1" s="32"/>
    </row>
    <row r="2" spans="1:10">
      <c r="A2" s="12"/>
    </row>
    <row r="3" spans="1:10">
      <c r="A3" s="12"/>
      <c r="B3" s="13" t="s">
        <v>16</v>
      </c>
      <c r="C3" s="13" t="s">
        <v>17</v>
      </c>
      <c r="D3" s="13"/>
      <c r="E3" s="13" t="s">
        <v>18</v>
      </c>
      <c r="F3" s="13" t="s">
        <v>19</v>
      </c>
      <c r="G3" s="13" t="s">
        <v>20</v>
      </c>
      <c r="H3" s="13" t="s">
        <v>21</v>
      </c>
      <c r="I3" s="13" t="s">
        <v>22</v>
      </c>
      <c r="J3" s="13" t="s">
        <v>23</v>
      </c>
    </row>
    <row r="4" spans="1:10">
      <c r="A4" s="12" t="s">
        <v>24</v>
      </c>
      <c r="B4">
        <v>0.02</v>
      </c>
      <c r="C4">
        <v>0.15</v>
      </c>
      <c r="E4">
        <v>0.17</v>
      </c>
      <c r="F4">
        <v>7.0000000000000007E-2</v>
      </c>
      <c r="G4">
        <v>0.3</v>
      </c>
      <c r="H4">
        <v>0.12</v>
      </c>
      <c r="I4">
        <v>0.19</v>
      </c>
      <c r="J4" s="10">
        <v>0.17</v>
      </c>
    </row>
    <row r="5" spans="1:10">
      <c r="A5" s="12" t="s">
        <v>25</v>
      </c>
      <c r="B5">
        <v>0.06</v>
      </c>
      <c r="C5">
        <v>0.26</v>
      </c>
      <c r="E5">
        <v>0.1</v>
      </c>
      <c r="F5">
        <v>0.08</v>
      </c>
      <c r="G5">
        <v>0.1</v>
      </c>
      <c r="H5">
        <v>0.11</v>
      </c>
      <c r="I5">
        <v>0.16</v>
      </c>
      <c r="J5" s="10">
        <v>0.1</v>
      </c>
    </row>
    <row r="6" spans="1:10">
      <c r="A6" s="12" t="s">
        <v>26</v>
      </c>
      <c r="B6">
        <v>7.0000000000000007E-2</v>
      </c>
      <c r="C6">
        <v>0.09</v>
      </c>
      <c r="E6">
        <v>0.3</v>
      </c>
      <c r="F6">
        <v>0.25</v>
      </c>
      <c r="G6">
        <v>0.22</v>
      </c>
      <c r="H6">
        <v>0.25</v>
      </c>
      <c r="I6">
        <v>0.14000000000000001</v>
      </c>
      <c r="J6" s="10">
        <v>0.26</v>
      </c>
    </row>
    <row r="7" spans="1:10">
      <c r="A7" s="12" t="s">
        <v>27</v>
      </c>
      <c r="B7">
        <v>0.19</v>
      </c>
      <c r="C7">
        <v>0.19</v>
      </c>
      <c r="E7">
        <v>0.23</v>
      </c>
      <c r="F7">
        <v>0.28999999999999998</v>
      </c>
      <c r="G7">
        <v>0.3</v>
      </c>
      <c r="H7">
        <v>0.21</v>
      </c>
      <c r="J7" s="10">
        <v>0.26</v>
      </c>
    </row>
    <row r="8" spans="1:10">
      <c r="A8" s="12" t="s">
        <v>28</v>
      </c>
      <c r="B8">
        <v>0.28999999999999998</v>
      </c>
      <c r="C8">
        <v>0.19</v>
      </c>
      <c r="E8">
        <v>0.27</v>
      </c>
      <c r="F8">
        <v>0.34</v>
      </c>
      <c r="G8">
        <v>0.3</v>
      </c>
      <c r="H8">
        <v>0.36</v>
      </c>
      <c r="J8" s="14">
        <v>0.32</v>
      </c>
    </row>
    <row r="9" spans="1:10">
      <c r="A9" s="12" t="s">
        <v>29</v>
      </c>
      <c r="B9">
        <v>0.26</v>
      </c>
      <c r="C9">
        <v>0.2</v>
      </c>
      <c r="E9">
        <v>0.4</v>
      </c>
      <c r="F9">
        <v>0.33</v>
      </c>
      <c r="G9">
        <v>0.28000000000000003</v>
      </c>
      <c r="H9">
        <v>0.28999999999999998</v>
      </c>
      <c r="J9" s="14">
        <v>0.32</v>
      </c>
    </row>
    <row r="10" spans="1:10">
      <c r="A10" s="12" t="s">
        <v>30</v>
      </c>
      <c r="B10">
        <v>0.11</v>
      </c>
      <c r="C10">
        <v>0</v>
      </c>
      <c r="E10">
        <v>0.13</v>
      </c>
      <c r="F10">
        <v>0.05</v>
      </c>
      <c r="G10">
        <v>0.15</v>
      </c>
      <c r="H10">
        <v>0</v>
      </c>
      <c r="J10" s="10">
        <v>0.08</v>
      </c>
    </row>
    <row r="11" spans="1:10">
      <c r="A11" s="12" t="s">
        <v>31</v>
      </c>
      <c r="B11">
        <v>0.27</v>
      </c>
      <c r="C11">
        <v>0.23</v>
      </c>
      <c r="E11">
        <v>0.12</v>
      </c>
      <c r="F11">
        <v>0.34</v>
      </c>
      <c r="G11">
        <v>0.26</v>
      </c>
      <c r="H11">
        <v>0.34</v>
      </c>
      <c r="J11" s="10">
        <v>0.26</v>
      </c>
    </row>
    <row r="12" spans="1:10">
      <c r="A12" s="12" t="s">
        <v>32</v>
      </c>
      <c r="B12">
        <v>0.13</v>
      </c>
      <c r="C12">
        <v>0.19</v>
      </c>
      <c r="E12">
        <v>0.28999999999999998</v>
      </c>
      <c r="F12">
        <v>0.23</v>
      </c>
      <c r="G12">
        <v>0.23</v>
      </c>
      <c r="H12">
        <v>0.21</v>
      </c>
      <c r="J12" s="10">
        <v>0.24</v>
      </c>
    </row>
    <row r="13" spans="1:10">
      <c r="A13" s="12" t="s">
        <v>33</v>
      </c>
      <c r="B13">
        <v>0.39</v>
      </c>
      <c r="C13">
        <v>0.52</v>
      </c>
      <c r="E13">
        <v>0.6</v>
      </c>
      <c r="F13">
        <v>0.53</v>
      </c>
      <c r="G13">
        <v>0.47</v>
      </c>
      <c r="H13">
        <v>0.38</v>
      </c>
      <c r="J13" s="14">
        <v>0.49</v>
      </c>
    </row>
    <row r="14" spans="1:10">
      <c r="A14" s="12" t="s">
        <v>34</v>
      </c>
      <c r="B14">
        <v>0.22</v>
      </c>
      <c r="C14">
        <v>0.31</v>
      </c>
      <c r="E14">
        <v>0.26</v>
      </c>
      <c r="F14">
        <v>0.19</v>
      </c>
      <c r="G14">
        <v>0.24</v>
      </c>
      <c r="H14">
        <v>0.24</v>
      </c>
      <c r="J14" s="10">
        <v>0.23</v>
      </c>
    </row>
    <row r="15" spans="1:10">
      <c r="A15" s="12" t="s">
        <v>35</v>
      </c>
      <c r="B15">
        <v>0.13</v>
      </c>
      <c r="C15">
        <v>0.15</v>
      </c>
      <c r="E15">
        <v>0.12</v>
      </c>
      <c r="F15">
        <v>0.06</v>
      </c>
      <c r="G15">
        <v>0.11</v>
      </c>
      <c r="H15">
        <v>0.06</v>
      </c>
      <c r="J15" s="10">
        <v>0.09</v>
      </c>
    </row>
    <row r="16" spans="1:10">
      <c r="A16" t="s">
        <v>36</v>
      </c>
      <c r="B16">
        <v>2.14</v>
      </c>
      <c r="C16">
        <v>2.4700000000000002</v>
      </c>
      <c r="E16">
        <v>2.99</v>
      </c>
      <c r="F16">
        <v>2.75</v>
      </c>
      <c r="G16">
        <v>2.96</v>
      </c>
      <c r="H16">
        <v>2.56</v>
      </c>
      <c r="J16" s="10">
        <v>2.82</v>
      </c>
    </row>
    <row r="17" spans="1:10" ht="15.75" thickBot="1">
      <c r="A17" t="s">
        <v>0</v>
      </c>
      <c r="B17" t="s">
        <v>1</v>
      </c>
      <c r="C17" t="s">
        <v>2</v>
      </c>
      <c r="D17" t="s">
        <v>38</v>
      </c>
      <c r="E17" t="s">
        <v>39</v>
      </c>
    </row>
    <row r="18" spans="1:10" ht="15.75" thickBot="1">
      <c r="A18">
        <v>152</v>
      </c>
      <c r="B18" s="1">
        <v>38534</v>
      </c>
      <c r="C18">
        <v>0</v>
      </c>
      <c r="D18">
        <v>0.11</v>
      </c>
      <c r="E18">
        <f>D18*12</f>
        <v>1.32</v>
      </c>
      <c r="G18" s="27" t="s">
        <v>13</v>
      </c>
      <c r="H18" s="28" t="s">
        <v>14</v>
      </c>
      <c r="I18" s="28" t="s">
        <v>37</v>
      </c>
      <c r="J18" s="29" t="s">
        <v>12</v>
      </c>
    </row>
    <row r="19" spans="1:10">
      <c r="A19">
        <v>152</v>
      </c>
      <c r="B19" s="1">
        <v>38565</v>
      </c>
      <c r="C19">
        <v>0</v>
      </c>
      <c r="D19">
        <v>0.27</v>
      </c>
      <c r="E19">
        <f t="shared" ref="E19:E82" si="0">D19*12</f>
        <v>3.24</v>
      </c>
      <c r="G19" s="21" t="s">
        <v>5</v>
      </c>
      <c r="H19" s="20">
        <f>SUM(E18:E29)</f>
        <v>27.96</v>
      </c>
      <c r="I19" s="20">
        <f>SUM(C18:C29)</f>
        <v>15.909999999999998</v>
      </c>
      <c r="J19" s="22">
        <f>H19+I19</f>
        <v>43.87</v>
      </c>
    </row>
    <row r="20" spans="1:10">
      <c r="A20">
        <v>152</v>
      </c>
      <c r="B20" s="1">
        <v>38596</v>
      </c>
      <c r="C20">
        <v>0.01</v>
      </c>
      <c r="D20">
        <v>0.13</v>
      </c>
      <c r="E20">
        <f t="shared" si="0"/>
        <v>1.56</v>
      </c>
      <c r="G20" s="21" t="s">
        <v>6</v>
      </c>
      <c r="H20" s="20">
        <f>SUM(E30:E41)</f>
        <v>34.44</v>
      </c>
      <c r="I20" s="20">
        <f>SUM(C30:C41)</f>
        <v>6.29</v>
      </c>
      <c r="J20" s="22">
        <f t="shared" ref="J20:J24" si="1">H20+I20</f>
        <v>40.729999999999997</v>
      </c>
    </row>
    <row r="21" spans="1:10">
      <c r="A21">
        <v>152</v>
      </c>
      <c r="B21" s="1">
        <v>38626</v>
      </c>
      <c r="C21">
        <v>1.76</v>
      </c>
      <c r="D21">
        <v>0.39</v>
      </c>
      <c r="E21">
        <f t="shared" si="0"/>
        <v>4.68</v>
      </c>
      <c r="G21" s="21" t="s">
        <v>7</v>
      </c>
      <c r="H21" s="20">
        <f>SUM(E42:E53)</f>
        <v>34.56</v>
      </c>
      <c r="I21" s="20">
        <f>SUM(C42:C53)</f>
        <v>9.43</v>
      </c>
      <c r="J21" s="22">
        <f t="shared" si="1"/>
        <v>43.99</v>
      </c>
    </row>
    <row r="22" spans="1:10">
      <c r="A22">
        <v>152</v>
      </c>
      <c r="B22" s="1">
        <v>38657</v>
      </c>
      <c r="C22">
        <v>0.62</v>
      </c>
      <c r="D22">
        <v>0.22</v>
      </c>
      <c r="E22">
        <f t="shared" si="0"/>
        <v>2.64</v>
      </c>
      <c r="G22" s="21" t="s">
        <v>8</v>
      </c>
      <c r="H22" s="20">
        <f>SUM(E54:E65)</f>
        <v>34.799999999999997</v>
      </c>
      <c r="I22" s="20">
        <f>SUM(C54:C65)</f>
        <v>8.1599999999999984</v>
      </c>
      <c r="J22" s="22">
        <f t="shared" si="1"/>
        <v>42.959999999999994</v>
      </c>
    </row>
    <row r="23" spans="1:10">
      <c r="A23">
        <v>152</v>
      </c>
      <c r="B23" s="1">
        <v>38687</v>
      </c>
      <c r="C23">
        <v>0.96</v>
      </c>
      <c r="D23">
        <v>0.13</v>
      </c>
      <c r="E23">
        <f t="shared" si="0"/>
        <v>1.56</v>
      </c>
      <c r="G23" s="21" t="s">
        <v>9</v>
      </c>
      <c r="H23" s="20">
        <f>SUM(E66:E77)</f>
        <v>33.6</v>
      </c>
      <c r="I23" s="20">
        <f>SUM(C66:C77)</f>
        <v>12.06</v>
      </c>
      <c r="J23" s="22">
        <f t="shared" si="1"/>
        <v>45.660000000000004</v>
      </c>
    </row>
    <row r="24" spans="1:10" ht="15.75" thickBot="1">
      <c r="A24">
        <v>152</v>
      </c>
      <c r="B24" s="1">
        <v>38718</v>
      </c>
      <c r="C24">
        <v>1.42</v>
      </c>
      <c r="D24">
        <v>0.15</v>
      </c>
      <c r="E24">
        <f t="shared" si="0"/>
        <v>1.7999999999999998</v>
      </c>
      <c r="G24" s="23" t="s">
        <v>10</v>
      </c>
      <c r="H24" s="24">
        <f>SUM(E78:E89)</f>
        <v>20.64</v>
      </c>
      <c r="I24" s="24">
        <f>SUM(C78:C89)</f>
        <v>19.130000000000003</v>
      </c>
      <c r="J24" s="26">
        <f t="shared" si="1"/>
        <v>39.770000000000003</v>
      </c>
    </row>
    <row r="25" spans="1:10">
      <c r="A25">
        <v>152</v>
      </c>
      <c r="B25" s="1">
        <v>38749</v>
      </c>
      <c r="C25">
        <v>3.02</v>
      </c>
      <c r="D25">
        <v>0.26</v>
      </c>
      <c r="E25">
        <f t="shared" si="0"/>
        <v>3.12</v>
      </c>
    </row>
    <row r="26" spans="1:10">
      <c r="A26">
        <v>152</v>
      </c>
      <c r="B26" s="1">
        <v>38777</v>
      </c>
      <c r="C26">
        <v>3.63</v>
      </c>
      <c r="D26">
        <v>0.09</v>
      </c>
      <c r="E26">
        <f t="shared" si="0"/>
        <v>1.08</v>
      </c>
    </row>
    <row r="27" spans="1:10">
      <c r="A27">
        <v>152</v>
      </c>
      <c r="B27" s="1">
        <v>38808</v>
      </c>
      <c r="C27">
        <v>3.18</v>
      </c>
      <c r="D27">
        <v>0.19</v>
      </c>
      <c r="E27">
        <f t="shared" si="0"/>
        <v>2.2800000000000002</v>
      </c>
    </row>
    <row r="28" spans="1:10">
      <c r="A28">
        <v>152</v>
      </c>
      <c r="B28" s="1">
        <v>38838</v>
      </c>
      <c r="C28">
        <v>1.31</v>
      </c>
      <c r="D28">
        <v>0.19</v>
      </c>
      <c r="E28">
        <f t="shared" si="0"/>
        <v>2.2800000000000002</v>
      </c>
    </row>
    <row r="29" spans="1:10">
      <c r="A29">
        <v>152</v>
      </c>
      <c r="B29" s="1">
        <v>38869</v>
      </c>
      <c r="C29">
        <v>0</v>
      </c>
      <c r="D29">
        <v>0.2</v>
      </c>
      <c r="E29">
        <f t="shared" si="0"/>
        <v>2.4000000000000004</v>
      </c>
    </row>
    <row r="30" spans="1:10">
      <c r="A30">
        <v>152</v>
      </c>
      <c r="B30" s="1">
        <v>38899</v>
      </c>
      <c r="C30">
        <v>0</v>
      </c>
      <c r="D30">
        <v>0</v>
      </c>
      <c r="E30">
        <f t="shared" si="0"/>
        <v>0</v>
      </c>
    </row>
    <row r="31" spans="1:10">
      <c r="A31">
        <v>152</v>
      </c>
      <c r="B31" s="1">
        <v>38930</v>
      </c>
      <c r="C31">
        <v>0.03</v>
      </c>
      <c r="D31">
        <v>0.23</v>
      </c>
      <c r="E31">
        <f t="shared" si="0"/>
        <v>2.7600000000000002</v>
      </c>
    </row>
    <row r="32" spans="1:10">
      <c r="A32">
        <v>152</v>
      </c>
      <c r="B32" s="1">
        <v>38961</v>
      </c>
      <c r="C32">
        <v>0</v>
      </c>
      <c r="D32">
        <v>0.19</v>
      </c>
      <c r="E32">
        <f t="shared" si="0"/>
        <v>2.2800000000000002</v>
      </c>
    </row>
    <row r="33" spans="1:5">
      <c r="A33">
        <v>152</v>
      </c>
      <c r="B33" s="1">
        <v>38991</v>
      </c>
      <c r="C33">
        <v>0.36</v>
      </c>
      <c r="D33">
        <v>0.52</v>
      </c>
      <c r="E33">
        <f t="shared" si="0"/>
        <v>6.24</v>
      </c>
    </row>
    <row r="34" spans="1:5">
      <c r="A34">
        <v>152</v>
      </c>
      <c r="B34" s="1">
        <v>39022</v>
      </c>
      <c r="C34">
        <v>0.11</v>
      </c>
      <c r="D34">
        <v>0.31</v>
      </c>
      <c r="E34">
        <f t="shared" si="0"/>
        <v>3.7199999999999998</v>
      </c>
    </row>
    <row r="35" spans="1:5">
      <c r="A35">
        <v>152</v>
      </c>
      <c r="B35" s="1">
        <v>39052</v>
      </c>
      <c r="C35">
        <v>1.24</v>
      </c>
      <c r="D35">
        <v>0.15</v>
      </c>
      <c r="E35">
        <f t="shared" si="0"/>
        <v>1.7999999999999998</v>
      </c>
    </row>
    <row r="36" spans="1:5">
      <c r="A36">
        <v>152</v>
      </c>
      <c r="B36" s="1">
        <v>39083</v>
      </c>
      <c r="C36">
        <v>2.74</v>
      </c>
      <c r="D36">
        <v>0.17</v>
      </c>
      <c r="E36">
        <f t="shared" si="0"/>
        <v>2.04</v>
      </c>
    </row>
    <row r="37" spans="1:5">
      <c r="A37">
        <v>152</v>
      </c>
      <c r="B37" s="1">
        <v>39114</v>
      </c>
      <c r="C37">
        <v>1.03</v>
      </c>
      <c r="D37">
        <v>0.1</v>
      </c>
      <c r="E37">
        <f t="shared" si="0"/>
        <v>1.2000000000000002</v>
      </c>
    </row>
    <row r="38" spans="1:5">
      <c r="A38">
        <v>152</v>
      </c>
      <c r="B38" s="1">
        <v>39142</v>
      </c>
      <c r="C38">
        <v>0.06</v>
      </c>
      <c r="D38">
        <v>0.3</v>
      </c>
      <c r="E38">
        <f t="shared" si="0"/>
        <v>3.5999999999999996</v>
      </c>
    </row>
    <row r="39" spans="1:5">
      <c r="A39">
        <v>152</v>
      </c>
      <c r="B39" s="1">
        <v>39173</v>
      </c>
      <c r="C39">
        <v>0.72</v>
      </c>
      <c r="D39">
        <v>0.23</v>
      </c>
      <c r="E39">
        <f t="shared" si="0"/>
        <v>2.7600000000000002</v>
      </c>
    </row>
    <row r="40" spans="1:5">
      <c r="A40">
        <v>152</v>
      </c>
      <c r="B40" s="1">
        <v>39203</v>
      </c>
      <c r="C40">
        <v>0</v>
      </c>
      <c r="D40">
        <v>0.27</v>
      </c>
      <c r="E40">
        <f t="shared" si="0"/>
        <v>3.24</v>
      </c>
    </row>
    <row r="41" spans="1:5">
      <c r="A41">
        <v>152</v>
      </c>
      <c r="B41" s="1">
        <v>39234</v>
      </c>
      <c r="C41">
        <v>0</v>
      </c>
      <c r="D41">
        <v>0.4</v>
      </c>
      <c r="E41">
        <f t="shared" si="0"/>
        <v>4.8000000000000007</v>
      </c>
    </row>
    <row r="42" spans="1:5">
      <c r="A42">
        <v>152</v>
      </c>
      <c r="B42" s="1">
        <v>39264</v>
      </c>
      <c r="C42">
        <v>0</v>
      </c>
      <c r="D42">
        <v>0.13</v>
      </c>
      <c r="E42">
        <f t="shared" si="0"/>
        <v>1.56</v>
      </c>
    </row>
    <row r="43" spans="1:5">
      <c r="A43">
        <v>152</v>
      </c>
      <c r="B43" s="1">
        <v>39295</v>
      </c>
      <c r="C43">
        <v>0</v>
      </c>
      <c r="D43">
        <v>0.12</v>
      </c>
      <c r="E43">
        <f t="shared" si="0"/>
        <v>1.44</v>
      </c>
    </row>
    <row r="44" spans="1:5">
      <c r="A44">
        <v>152</v>
      </c>
      <c r="B44" s="1">
        <v>39326</v>
      </c>
      <c r="C44">
        <v>0.14000000000000001</v>
      </c>
      <c r="D44">
        <v>0.28999999999999998</v>
      </c>
      <c r="E44">
        <f t="shared" si="0"/>
        <v>3.4799999999999995</v>
      </c>
    </row>
    <row r="45" spans="1:5">
      <c r="A45">
        <v>152</v>
      </c>
      <c r="B45" s="1">
        <v>39356</v>
      </c>
      <c r="C45">
        <v>0.3</v>
      </c>
      <c r="D45">
        <v>0.6</v>
      </c>
      <c r="E45">
        <f t="shared" si="0"/>
        <v>7.1999999999999993</v>
      </c>
    </row>
    <row r="46" spans="1:5">
      <c r="A46">
        <v>152</v>
      </c>
      <c r="B46" s="1">
        <v>39387</v>
      </c>
      <c r="C46">
        <v>0.11</v>
      </c>
      <c r="D46">
        <v>0.26</v>
      </c>
      <c r="E46">
        <f t="shared" si="0"/>
        <v>3.12</v>
      </c>
    </row>
    <row r="47" spans="1:5">
      <c r="A47">
        <v>152</v>
      </c>
      <c r="B47" s="1">
        <v>39417</v>
      </c>
      <c r="C47">
        <v>0.15</v>
      </c>
      <c r="D47">
        <v>0.12</v>
      </c>
      <c r="E47">
        <f t="shared" si="0"/>
        <v>1.44</v>
      </c>
    </row>
    <row r="48" spans="1:5">
      <c r="A48">
        <v>152</v>
      </c>
      <c r="B48" s="1">
        <v>39448</v>
      </c>
      <c r="C48">
        <v>5.93</v>
      </c>
      <c r="D48">
        <v>7.0000000000000007E-2</v>
      </c>
      <c r="E48">
        <f t="shared" si="0"/>
        <v>0.84000000000000008</v>
      </c>
    </row>
    <row r="49" spans="1:5">
      <c r="A49">
        <v>152</v>
      </c>
      <c r="B49" s="1">
        <v>39479</v>
      </c>
      <c r="C49">
        <v>2.67</v>
      </c>
      <c r="D49">
        <v>0.08</v>
      </c>
      <c r="E49">
        <f t="shared" si="0"/>
        <v>0.96</v>
      </c>
    </row>
    <row r="50" spans="1:5">
      <c r="A50">
        <v>152</v>
      </c>
      <c r="B50" s="1">
        <v>39508</v>
      </c>
      <c r="C50">
        <v>0.01</v>
      </c>
      <c r="D50">
        <v>0.25</v>
      </c>
      <c r="E50">
        <f t="shared" si="0"/>
        <v>3</v>
      </c>
    </row>
    <row r="51" spans="1:5">
      <c r="A51">
        <v>152</v>
      </c>
      <c r="B51" s="1">
        <v>39539</v>
      </c>
      <c r="C51">
        <v>0.08</v>
      </c>
      <c r="D51">
        <v>0.28999999999999998</v>
      </c>
      <c r="E51">
        <f t="shared" si="0"/>
        <v>3.4799999999999995</v>
      </c>
    </row>
    <row r="52" spans="1:5">
      <c r="A52">
        <v>152</v>
      </c>
      <c r="B52" s="1">
        <v>39569</v>
      </c>
      <c r="C52">
        <v>0.04</v>
      </c>
      <c r="D52">
        <v>0.34</v>
      </c>
      <c r="E52">
        <f t="shared" si="0"/>
        <v>4.08</v>
      </c>
    </row>
    <row r="53" spans="1:5">
      <c r="A53">
        <v>152</v>
      </c>
      <c r="B53" s="1">
        <v>39600</v>
      </c>
      <c r="C53">
        <v>0</v>
      </c>
      <c r="D53">
        <v>0.33</v>
      </c>
      <c r="E53">
        <f t="shared" si="0"/>
        <v>3.96</v>
      </c>
    </row>
    <row r="54" spans="1:5">
      <c r="A54">
        <v>152</v>
      </c>
      <c r="B54" s="1">
        <v>39630</v>
      </c>
      <c r="C54">
        <v>0</v>
      </c>
      <c r="D54">
        <v>0.05</v>
      </c>
      <c r="E54">
        <f t="shared" si="0"/>
        <v>0.60000000000000009</v>
      </c>
    </row>
    <row r="55" spans="1:5">
      <c r="A55">
        <v>152</v>
      </c>
      <c r="B55" s="1">
        <v>39661</v>
      </c>
      <c r="C55">
        <v>0</v>
      </c>
      <c r="D55">
        <v>0.34</v>
      </c>
      <c r="E55">
        <f t="shared" si="0"/>
        <v>4.08</v>
      </c>
    </row>
    <row r="56" spans="1:5">
      <c r="A56">
        <v>152</v>
      </c>
      <c r="B56" s="1">
        <v>39692</v>
      </c>
      <c r="C56">
        <v>0</v>
      </c>
      <c r="D56">
        <v>0.23</v>
      </c>
      <c r="E56">
        <f t="shared" si="0"/>
        <v>2.7600000000000002</v>
      </c>
    </row>
    <row r="57" spans="1:5">
      <c r="A57">
        <v>152</v>
      </c>
      <c r="B57" s="1">
        <v>39722</v>
      </c>
      <c r="C57">
        <v>0.04</v>
      </c>
      <c r="D57">
        <v>0.53</v>
      </c>
      <c r="E57">
        <f t="shared" si="0"/>
        <v>6.36</v>
      </c>
    </row>
    <row r="58" spans="1:5">
      <c r="A58">
        <v>152</v>
      </c>
      <c r="B58" s="1">
        <v>39753</v>
      </c>
      <c r="C58">
        <v>1.51</v>
      </c>
      <c r="D58">
        <v>0.19</v>
      </c>
      <c r="E58">
        <f t="shared" si="0"/>
        <v>2.2800000000000002</v>
      </c>
    </row>
    <row r="59" spans="1:5">
      <c r="A59">
        <v>152</v>
      </c>
      <c r="B59" s="1">
        <v>39783</v>
      </c>
      <c r="C59">
        <v>0.66</v>
      </c>
      <c r="D59">
        <v>0.06</v>
      </c>
      <c r="E59">
        <f t="shared" si="0"/>
        <v>0.72</v>
      </c>
    </row>
    <row r="60" spans="1:5">
      <c r="A60">
        <v>152</v>
      </c>
      <c r="B60" s="1">
        <v>39814</v>
      </c>
      <c r="C60">
        <v>0.47</v>
      </c>
      <c r="D60">
        <v>0.3</v>
      </c>
      <c r="E60">
        <f t="shared" si="0"/>
        <v>3.5999999999999996</v>
      </c>
    </row>
    <row r="61" spans="1:5">
      <c r="A61">
        <v>152</v>
      </c>
      <c r="B61" s="1">
        <v>39845</v>
      </c>
      <c r="C61">
        <v>4.97</v>
      </c>
      <c r="D61">
        <v>0.1</v>
      </c>
      <c r="E61">
        <f t="shared" si="0"/>
        <v>1.2000000000000002</v>
      </c>
    </row>
    <row r="62" spans="1:5">
      <c r="A62">
        <v>152</v>
      </c>
      <c r="B62" s="1">
        <v>39873</v>
      </c>
      <c r="C62">
        <v>0.41</v>
      </c>
      <c r="D62">
        <v>0.22</v>
      </c>
      <c r="E62">
        <f t="shared" si="0"/>
        <v>2.64</v>
      </c>
    </row>
    <row r="63" spans="1:5">
      <c r="A63">
        <v>152</v>
      </c>
      <c r="B63" s="1">
        <v>39904</v>
      </c>
      <c r="C63">
        <v>0.02</v>
      </c>
      <c r="D63">
        <v>0.3</v>
      </c>
      <c r="E63">
        <f t="shared" si="0"/>
        <v>3.5999999999999996</v>
      </c>
    </row>
    <row r="64" spans="1:5">
      <c r="A64">
        <v>152</v>
      </c>
      <c r="B64" s="1">
        <v>39934</v>
      </c>
      <c r="C64">
        <v>0.01</v>
      </c>
      <c r="D64">
        <v>0.3</v>
      </c>
      <c r="E64">
        <f t="shared" si="0"/>
        <v>3.5999999999999996</v>
      </c>
    </row>
    <row r="65" spans="1:5">
      <c r="A65">
        <v>152</v>
      </c>
      <c r="B65" s="1">
        <v>39965</v>
      </c>
      <c r="C65">
        <v>7.0000000000000007E-2</v>
      </c>
      <c r="D65">
        <v>0.28000000000000003</v>
      </c>
      <c r="E65">
        <f t="shared" si="0"/>
        <v>3.3600000000000003</v>
      </c>
    </row>
    <row r="66" spans="1:5">
      <c r="A66">
        <v>152</v>
      </c>
      <c r="B66" s="1">
        <v>39995</v>
      </c>
      <c r="C66">
        <v>0</v>
      </c>
      <c r="D66">
        <v>0.15</v>
      </c>
      <c r="E66">
        <f t="shared" si="0"/>
        <v>1.7999999999999998</v>
      </c>
    </row>
    <row r="67" spans="1:5">
      <c r="A67">
        <v>152</v>
      </c>
      <c r="B67" s="1">
        <v>40026</v>
      </c>
      <c r="C67">
        <v>0</v>
      </c>
      <c r="D67">
        <v>0.26</v>
      </c>
      <c r="E67">
        <f t="shared" si="0"/>
        <v>3.12</v>
      </c>
    </row>
    <row r="68" spans="1:5">
      <c r="A68">
        <v>152</v>
      </c>
      <c r="B68" s="1">
        <v>40057</v>
      </c>
      <c r="C68">
        <v>0</v>
      </c>
      <c r="D68">
        <v>0.23</v>
      </c>
      <c r="E68">
        <f t="shared" si="0"/>
        <v>2.7600000000000002</v>
      </c>
    </row>
    <row r="69" spans="1:5">
      <c r="A69">
        <v>152</v>
      </c>
      <c r="B69" s="1">
        <v>40087</v>
      </c>
      <c r="C69">
        <v>1.21</v>
      </c>
      <c r="D69">
        <v>0.47</v>
      </c>
      <c r="E69">
        <f t="shared" si="0"/>
        <v>5.64</v>
      </c>
    </row>
    <row r="70" spans="1:5">
      <c r="A70">
        <v>152</v>
      </c>
      <c r="B70" s="1">
        <v>40118</v>
      </c>
      <c r="C70">
        <v>0</v>
      </c>
      <c r="D70">
        <v>0.24</v>
      </c>
      <c r="E70">
        <f t="shared" si="0"/>
        <v>2.88</v>
      </c>
    </row>
    <row r="71" spans="1:5">
      <c r="A71">
        <v>152</v>
      </c>
      <c r="B71" s="1">
        <v>40148</v>
      </c>
      <c r="C71">
        <v>3.34</v>
      </c>
      <c r="D71">
        <v>0.11</v>
      </c>
      <c r="E71">
        <f t="shared" si="0"/>
        <v>1.32</v>
      </c>
    </row>
    <row r="72" spans="1:5">
      <c r="A72">
        <v>152</v>
      </c>
      <c r="B72" s="1">
        <v>40179</v>
      </c>
      <c r="C72">
        <v>2.62</v>
      </c>
      <c r="D72">
        <v>0.12</v>
      </c>
      <c r="E72">
        <f t="shared" si="0"/>
        <v>1.44</v>
      </c>
    </row>
    <row r="73" spans="1:5">
      <c r="A73">
        <v>152</v>
      </c>
      <c r="B73" s="1">
        <v>40210</v>
      </c>
      <c r="C73">
        <v>3.24</v>
      </c>
      <c r="D73">
        <v>0.11</v>
      </c>
      <c r="E73">
        <f t="shared" si="0"/>
        <v>1.32</v>
      </c>
    </row>
    <row r="74" spans="1:5">
      <c r="A74">
        <v>152</v>
      </c>
      <c r="B74" s="1">
        <v>40238</v>
      </c>
      <c r="C74">
        <v>0.39</v>
      </c>
      <c r="D74">
        <v>0.25</v>
      </c>
      <c r="E74">
        <f t="shared" si="0"/>
        <v>3</v>
      </c>
    </row>
    <row r="75" spans="1:5">
      <c r="A75">
        <v>152</v>
      </c>
      <c r="B75" s="1">
        <v>40269</v>
      </c>
      <c r="C75">
        <v>1.1399999999999999</v>
      </c>
      <c r="D75">
        <v>0.21</v>
      </c>
      <c r="E75">
        <f t="shared" si="0"/>
        <v>2.52</v>
      </c>
    </row>
    <row r="76" spans="1:5">
      <c r="A76">
        <v>152</v>
      </c>
      <c r="B76" s="1">
        <v>40299</v>
      </c>
      <c r="C76">
        <v>0.11</v>
      </c>
      <c r="D76">
        <v>0.36</v>
      </c>
      <c r="E76">
        <f t="shared" si="0"/>
        <v>4.32</v>
      </c>
    </row>
    <row r="77" spans="1:5">
      <c r="A77">
        <v>152</v>
      </c>
      <c r="B77" s="1">
        <v>40330</v>
      </c>
      <c r="C77">
        <v>0.01</v>
      </c>
      <c r="D77">
        <v>0.28999999999999998</v>
      </c>
      <c r="E77">
        <f t="shared" si="0"/>
        <v>3.4799999999999995</v>
      </c>
    </row>
    <row r="78" spans="1:5">
      <c r="A78">
        <v>152</v>
      </c>
      <c r="B78" s="1">
        <v>40360</v>
      </c>
      <c r="C78">
        <v>0.02</v>
      </c>
      <c r="D78">
        <v>0</v>
      </c>
      <c r="E78">
        <f t="shared" si="0"/>
        <v>0</v>
      </c>
    </row>
    <row r="79" spans="1:5">
      <c r="A79">
        <v>152</v>
      </c>
      <c r="B79" s="1">
        <v>40391</v>
      </c>
      <c r="C79">
        <v>0</v>
      </c>
      <c r="D79">
        <v>0.34</v>
      </c>
      <c r="E79">
        <f t="shared" si="0"/>
        <v>4.08</v>
      </c>
    </row>
    <row r="80" spans="1:5">
      <c r="A80">
        <v>152</v>
      </c>
      <c r="B80" s="1">
        <v>40422</v>
      </c>
      <c r="C80">
        <v>0</v>
      </c>
      <c r="D80">
        <v>0.21</v>
      </c>
      <c r="E80">
        <f t="shared" si="0"/>
        <v>2.52</v>
      </c>
    </row>
    <row r="81" spans="1:5">
      <c r="A81">
        <v>152</v>
      </c>
      <c r="B81" s="1">
        <v>40452</v>
      </c>
      <c r="C81">
        <v>2.1800000000000002</v>
      </c>
      <c r="D81">
        <v>0.38</v>
      </c>
      <c r="E81">
        <f t="shared" si="0"/>
        <v>4.5600000000000005</v>
      </c>
    </row>
    <row r="82" spans="1:5">
      <c r="A82">
        <v>152</v>
      </c>
      <c r="B82" s="1">
        <v>40483</v>
      </c>
      <c r="C82">
        <v>0.83</v>
      </c>
      <c r="D82">
        <v>0.24</v>
      </c>
      <c r="E82">
        <f t="shared" si="0"/>
        <v>2.88</v>
      </c>
    </row>
    <row r="83" spans="1:5">
      <c r="A83">
        <v>152</v>
      </c>
      <c r="B83" s="1">
        <v>40513</v>
      </c>
      <c r="C83">
        <v>8.16</v>
      </c>
      <c r="D83">
        <v>0.06</v>
      </c>
      <c r="E83">
        <f t="shared" ref="E83:E86" si="2">D83*12</f>
        <v>0.72</v>
      </c>
    </row>
    <row r="84" spans="1:5">
      <c r="A84">
        <v>152</v>
      </c>
      <c r="B84" s="1">
        <v>40544</v>
      </c>
      <c r="C84">
        <v>0.78</v>
      </c>
      <c r="D84">
        <v>0.19</v>
      </c>
      <c r="E84">
        <f t="shared" si="2"/>
        <v>2.2800000000000002</v>
      </c>
    </row>
    <row r="85" spans="1:5">
      <c r="A85">
        <v>152</v>
      </c>
      <c r="B85" s="1">
        <v>40575</v>
      </c>
      <c r="C85">
        <v>2.84</v>
      </c>
      <c r="D85">
        <v>0.16</v>
      </c>
      <c r="E85">
        <f t="shared" si="2"/>
        <v>1.92</v>
      </c>
    </row>
    <row r="86" spans="1:5">
      <c r="A86">
        <v>152</v>
      </c>
      <c r="B86" s="1">
        <v>40603</v>
      </c>
      <c r="C86">
        <v>4.25</v>
      </c>
      <c r="D86">
        <v>0.14000000000000001</v>
      </c>
      <c r="E86">
        <f t="shared" si="2"/>
        <v>1.6800000000000002</v>
      </c>
    </row>
    <row r="87" spans="1:5">
      <c r="A87">
        <v>152</v>
      </c>
      <c r="B87" s="1">
        <v>40634</v>
      </c>
      <c r="C87">
        <v>0.04</v>
      </c>
    </row>
    <row r="88" spans="1:5">
      <c r="A88">
        <v>152</v>
      </c>
      <c r="B88" s="1">
        <v>40664</v>
      </c>
      <c r="C88">
        <v>0.02</v>
      </c>
    </row>
    <row r="89" spans="1:5">
      <c r="A89">
        <v>152</v>
      </c>
      <c r="B89" s="1">
        <v>40695</v>
      </c>
      <c r="C89">
        <v>0.01</v>
      </c>
    </row>
    <row r="90" spans="1:5">
      <c r="A90">
        <v>152</v>
      </c>
      <c r="B90" s="1">
        <v>40725</v>
      </c>
      <c r="C90">
        <v>0</v>
      </c>
    </row>
  </sheetData>
  <mergeCells count="1">
    <mergeCell ref="C1:H1"/>
  </mergeCells>
  <pageMargins left="0.7" right="0.7" top="0.75" bottom="0.75" header="0.3" footer="0.3"/>
  <ignoredErrors>
    <ignoredError sqref="I19:I24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>
  <dimension ref="A1:K56"/>
  <sheetViews>
    <sheetView topLeftCell="A58" zoomScale="115" zoomScaleNormal="115" workbookViewId="0">
      <selection activeCell="I22" sqref="I22"/>
    </sheetView>
  </sheetViews>
  <sheetFormatPr defaultRowHeight="15"/>
  <cols>
    <col min="8" max="8" width="10.5703125" customWidth="1"/>
  </cols>
  <sheetData>
    <row r="1" spans="1:11">
      <c r="A1" t="s">
        <v>0</v>
      </c>
      <c r="B1" t="s">
        <v>1</v>
      </c>
      <c r="C1" t="s">
        <v>2</v>
      </c>
      <c r="D1" t="s">
        <v>38</v>
      </c>
      <c r="E1" t="s">
        <v>39</v>
      </c>
    </row>
    <row r="2" spans="1:11">
      <c r="A2">
        <v>152</v>
      </c>
      <c r="B2" s="1">
        <v>39083</v>
      </c>
      <c r="C2">
        <v>2.74</v>
      </c>
      <c r="D2">
        <v>0.24</v>
      </c>
      <c r="E2">
        <f t="shared" ref="E2:E48" si="0">D2*12</f>
        <v>2.88</v>
      </c>
    </row>
    <row r="3" spans="1:11" ht="15.75" thickBot="1">
      <c r="A3">
        <v>152</v>
      </c>
      <c r="B3" s="1">
        <v>39114</v>
      </c>
      <c r="C3">
        <v>1.03</v>
      </c>
      <c r="D3">
        <v>0.11</v>
      </c>
      <c r="E3">
        <f t="shared" si="0"/>
        <v>1.32</v>
      </c>
    </row>
    <row r="4" spans="1:11" ht="15.75" thickBot="1">
      <c r="A4">
        <v>152</v>
      </c>
      <c r="B4" s="1">
        <v>39142</v>
      </c>
      <c r="C4">
        <v>0.06</v>
      </c>
      <c r="D4">
        <v>0.24</v>
      </c>
      <c r="E4">
        <f t="shared" si="0"/>
        <v>2.88</v>
      </c>
      <c r="H4" s="27" t="s">
        <v>13</v>
      </c>
      <c r="I4" s="28" t="s">
        <v>14</v>
      </c>
      <c r="J4" s="28" t="s">
        <v>37</v>
      </c>
      <c r="K4" s="29" t="s">
        <v>12</v>
      </c>
    </row>
    <row r="5" spans="1:11">
      <c r="A5">
        <v>152</v>
      </c>
      <c r="B5" s="1">
        <v>39173</v>
      </c>
      <c r="C5">
        <v>0.72</v>
      </c>
      <c r="D5">
        <v>0.22</v>
      </c>
      <c r="E5">
        <f t="shared" si="0"/>
        <v>2.64</v>
      </c>
      <c r="H5" s="21" t="s">
        <v>7</v>
      </c>
      <c r="I5" s="20">
        <f>SUM(E8:E19)</f>
        <v>30.6</v>
      </c>
      <c r="J5" s="20">
        <f>SUM(C8:C19)</f>
        <v>9.43</v>
      </c>
      <c r="K5" s="22">
        <f>I5+J5</f>
        <v>40.03</v>
      </c>
    </row>
    <row r="6" spans="1:11">
      <c r="A6">
        <v>152</v>
      </c>
      <c r="B6" s="1">
        <v>39203</v>
      </c>
      <c r="C6">
        <v>0</v>
      </c>
      <c r="D6">
        <v>0.28999999999999998</v>
      </c>
      <c r="E6">
        <f t="shared" si="0"/>
        <v>3.4799999999999995</v>
      </c>
      <c r="H6" s="21" t="s">
        <v>8</v>
      </c>
      <c r="I6" s="20">
        <f>SUM(E20:E31)</f>
        <v>28.92</v>
      </c>
      <c r="J6" s="20">
        <f>SUM(C20:C31)</f>
        <v>8.1599999999999984</v>
      </c>
      <c r="K6" s="22">
        <f t="shared" ref="K6:K8" si="1">I6+J6</f>
        <v>37.08</v>
      </c>
    </row>
    <row r="7" spans="1:11">
      <c r="A7">
        <v>152</v>
      </c>
      <c r="B7" s="1">
        <v>39234</v>
      </c>
      <c r="C7">
        <v>0</v>
      </c>
      <c r="D7">
        <v>0.32</v>
      </c>
      <c r="E7">
        <f t="shared" si="0"/>
        <v>3.84</v>
      </c>
      <c r="H7" s="21" t="s">
        <v>9</v>
      </c>
      <c r="I7" s="20">
        <f>SUM(E32:E43)</f>
        <v>25.320000000000004</v>
      </c>
      <c r="J7" s="20">
        <f>SUM(C32:C43)</f>
        <v>12.06</v>
      </c>
      <c r="K7" s="22">
        <f t="shared" si="1"/>
        <v>37.380000000000003</v>
      </c>
    </row>
    <row r="8" spans="1:11" ht="15.75" thickBot="1">
      <c r="A8">
        <v>152</v>
      </c>
      <c r="B8" s="1">
        <v>39264</v>
      </c>
      <c r="C8">
        <v>0</v>
      </c>
      <c r="D8">
        <v>0.16</v>
      </c>
      <c r="E8">
        <f t="shared" si="0"/>
        <v>1.92</v>
      </c>
      <c r="H8" s="23" t="s">
        <v>10</v>
      </c>
      <c r="I8" s="24">
        <f>SUM(E44:E55)</f>
        <v>15.36</v>
      </c>
      <c r="J8" s="24">
        <f>SUM(C44:C55)</f>
        <v>19.130000000000003</v>
      </c>
      <c r="K8" s="26">
        <f t="shared" si="1"/>
        <v>34.49</v>
      </c>
    </row>
    <row r="9" spans="1:11">
      <c r="A9">
        <v>152</v>
      </c>
      <c r="B9" s="1">
        <v>39295</v>
      </c>
      <c r="C9">
        <v>0</v>
      </c>
      <c r="D9">
        <v>0</v>
      </c>
      <c r="E9">
        <f t="shared" si="0"/>
        <v>0</v>
      </c>
    </row>
    <row r="10" spans="1:11">
      <c r="A10">
        <v>152</v>
      </c>
      <c r="B10" s="1">
        <v>39326</v>
      </c>
      <c r="C10">
        <v>0.14000000000000001</v>
      </c>
      <c r="D10">
        <v>0.33</v>
      </c>
      <c r="E10">
        <f t="shared" si="0"/>
        <v>3.96</v>
      </c>
    </row>
    <row r="11" spans="1:11">
      <c r="A11">
        <v>152</v>
      </c>
      <c r="B11" s="1">
        <v>39356</v>
      </c>
      <c r="C11">
        <v>0.3</v>
      </c>
      <c r="D11">
        <v>0.34</v>
      </c>
      <c r="E11">
        <f t="shared" si="0"/>
        <v>4.08</v>
      </c>
    </row>
    <row r="12" spans="1:11">
      <c r="A12">
        <v>152</v>
      </c>
      <c r="B12" s="1">
        <v>39387</v>
      </c>
      <c r="C12">
        <v>0.11</v>
      </c>
      <c r="D12">
        <v>0.19</v>
      </c>
      <c r="E12">
        <f t="shared" si="0"/>
        <v>2.2800000000000002</v>
      </c>
    </row>
    <row r="13" spans="1:11">
      <c r="A13">
        <v>152</v>
      </c>
      <c r="B13" s="1">
        <v>39417</v>
      </c>
      <c r="C13">
        <v>0.15</v>
      </c>
      <c r="D13">
        <v>0.14000000000000001</v>
      </c>
      <c r="E13">
        <f t="shared" si="0"/>
        <v>1.6800000000000002</v>
      </c>
    </row>
    <row r="14" spans="1:11">
      <c r="A14">
        <v>152</v>
      </c>
      <c r="B14" s="1">
        <v>39448</v>
      </c>
      <c r="C14">
        <v>5.93</v>
      </c>
      <c r="D14">
        <v>0.11</v>
      </c>
      <c r="E14">
        <f t="shared" si="0"/>
        <v>1.32</v>
      </c>
    </row>
    <row r="15" spans="1:11">
      <c r="A15">
        <v>152</v>
      </c>
      <c r="B15" s="1">
        <v>39479</v>
      </c>
      <c r="C15">
        <v>2.67</v>
      </c>
      <c r="D15">
        <v>0.08</v>
      </c>
      <c r="E15">
        <f t="shared" si="0"/>
        <v>0.96</v>
      </c>
    </row>
    <row r="16" spans="1:11">
      <c r="A16">
        <v>152</v>
      </c>
      <c r="B16" s="1">
        <v>39508</v>
      </c>
      <c r="C16">
        <v>0.01</v>
      </c>
      <c r="D16">
        <v>0.23</v>
      </c>
      <c r="E16">
        <f t="shared" si="0"/>
        <v>2.7600000000000002</v>
      </c>
    </row>
    <row r="17" spans="1:5">
      <c r="A17">
        <v>152</v>
      </c>
      <c r="B17" s="1">
        <v>39539</v>
      </c>
      <c r="C17">
        <v>0.08</v>
      </c>
      <c r="D17">
        <v>0.3</v>
      </c>
      <c r="E17">
        <f t="shared" si="0"/>
        <v>3.5999999999999996</v>
      </c>
    </row>
    <row r="18" spans="1:5">
      <c r="A18">
        <v>152</v>
      </c>
      <c r="B18" s="1">
        <v>39569</v>
      </c>
      <c r="C18">
        <v>0.04</v>
      </c>
      <c r="D18">
        <v>0.33</v>
      </c>
      <c r="E18">
        <f t="shared" si="0"/>
        <v>3.96</v>
      </c>
    </row>
    <row r="19" spans="1:5">
      <c r="A19">
        <v>152</v>
      </c>
      <c r="B19" s="1">
        <v>39600</v>
      </c>
      <c r="C19">
        <v>0</v>
      </c>
      <c r="D19">
        <v>0.34</v>
      </c>
      <c r="E19">
        <f t="shared" si="0"/>
        <v>4.08</v>
      </c>
    </row>
    <row r="20" spans="1:5">
      <c r="A20">
        <v>152</v>
      </c>
      <c r="B20" s="1">
        <v>39630</v>
      </c>
      <c r="C20">
        <v>0</v>
      </c>
      <c r="D20">
        <v>0.16</v>
      </c>
      <c r="E20">
        <f t="shared" si="0"/>
        <v>1.92</v>
      </c>
    </row>
    <row r="21" spans="1:5">
      <c r="A21">
        <v>152</v>
      </c>
      <c r="B21" s="1">
        <v>39661</v>
      </c>
      <c r="C21">
        <v>0</v>
      </c>
      <c r="D21">
        <v>0.3</v>
      </c>
      <c r="E21">
        <f t="shared" si="0"/>
        <v>3.5999999999999996</v>
      </c>
    </row>
    <row r="22" spans="1:5">
      <c r="A22">
        <v>152</v>
      </c>
      <c r="B22" s="1">
        <v>39692</v>
      </c>
      <c r="C22">
        <v>0</v>
      </c>
      <c r="D22">
        <v>0.13</v>
      </c>
      <c r="E22">
        <f t="shared" si="0"/>
        <v>1.56</v>
      </c>
    </row>
    <row r="23" spans="1:5">
      <c r="A23">
        <v>152</v>
      </c>
      <c r="B23" s="1">
        <v>39722</v>
      </c>
      <c r="C23">
        <v>0.04</v>
      </c>
      <c r="D23">
        <v>0.37</v>
      </c>
      <c r="E23">
        <f t="shared" si="0"/>
        <v>4.4399999999999995</v>
      </c>
    </row>
    <row r="24" spans="1:5">
      <c r="A24">
        <v>152</v>
      </c>
      <c r="B24" s="1">
        <v>39753</v>
      </c>
      <c r="C24">
        <v>1.51</v>
      </c>
      <c r="D24">
        <v>0.18</v>
      </c>
      <c r="E24">
        <f t="shared" si="0"/>
        <v>2.16</v>
      </c>
    </row>
    <row r="25" spans="1:5">
      <c r="A25">
        <v>152</v>
      </c>
      <c r="B25" s="1">
        <v>39783</v>
      </c>
      <c r="C25">
        <v>0.66</v>
      </c>
      <c r="D25">
        <v>7.0000000000000007E-2</v>
      </c>
      <c r="E25">
        <f t="shared" si="0"/>
        <v>0.84000000000000008</v>
      </c>
    </row>
    <row r="26" spans="1:5">
      <c r="A26">
        <v>152</v>
      </c>
      <c r="B26" s="1">
        <v>39814</v>
      </c>
      <c r="C26">
        <v>0.47</v>
      </c>
      <c r="D26">
        <v>0.18</v>
      </c>
      <c r="E26">
        <f t="shared" si="0"/>
        <v>2.16</v>
      </c>
    </row>
    <row r="27" spans="1:5">
      <c r="A27">
        <v>152</v>
      </c>
      <c r="B27" s="1">
        <v>39845</v>
      </c>
      <c r="C27">
        <v>4.97</v>
      </c>
      <c r="D27">
        <v>0.08</v>
      </c>
      <c r="E27">
        <f t="shared" si="0"/>
        <v>0.96</v>
      </c>
    </row>
    <row r="28" spans="1:5">
      <c r="A28">
        <v>152</v>
      </c>
      <c r="B28" s="1">
        <v>39873</v>
      </c>
      <c r="C28">
        <v>0.41</v>
      </c>
      <c r="D28">
        <v>0.2</v>
      </c>
      <c r="E28">
        <f t="shared" si="0"/>
        <v>2.4000000000000004</v>
      </c>
    </row>
    <row r="29" spans="1:5">
      <c r="A29">
        <v>152</v>
      </c>
      <c r="B29" s="1">
        <v>39904</v>
      </c>
      <c r="C29">
        <v>0.02</v>
      </c>
      <c r="D29">
        <v>0.26</v>
      </c>
      <c r="E29">
        <f t="shared" si="0"/>
        <v>3.12</v>
      </c>
    </row>
    <row r="30" spans="1:5">
      <c r="A30">
        <v>152</v>
      </c>
      <c r="B30" s="1">
        <v>39934</v>
      </c>
      <c r="C30">
        <v>0.01</v>
      </c>
      <c r="D30">
        <v>0.25</v>
      </c>
      <c r="E30">
        <f t="shared" si="0"/>
        <v>3</v>
      </c>
    </row>
    <row r="31" spans="1:5">
      <c r="A31">
        <v>152</v>
      </c>
      <c r="B31" s="1">
        <v>39965</v>
      </c>
      <c r="C31">
        <v>7.0000000000000007E-2</v>
      </c>
      <c r="D31">
        <v>0.23</v>
      </c>
      <c r="E31">
        <f t="shared" si="0"/>
        <v>2.7600000000000002</v>
      </c>
    </row>
    <row r="32" spans="1:5">
      <c r="A32">
        <v>152</v>
      </c>
      <c r="B32" s="1">
        <v>39995</v>
      </c>
      <c r="C32">
        <v>0</v>
      </c>
      <c r="D32">
        <v>0</v>
      </c>
      <c r="E32">
        <f t="shared" si="0"/>
        <v>0</v>
      </c>
    </row>
    <row r="33" spans="1:5">
      <c r="A33">
        <v>152</v>
      </c>
      <c r="B33" s="1">
        <v>40026</v>
      </c>
      <c r="C33">
        <v>0</v>
      </c>
      <c r="D33">
        <v>0.32</v>
      </c>
      <c r="E33">
        <f t="shared" si="0"/>
        <v>3.84</v>
      </c>
    </row>
    <row r="34" spans="1:5">
      <c r="A34">
        <v>152</v>
      </c>
      <c r="B34" s="1">
        <v>40057</v>
      </c>
      <c r="C34">
        <v>0</v>
      </c>
      <c r="D34">
        <v>0.2</v>
      </c>
      <c r="E34">
        <f t="shared" si="0"/>
        <v>2.4000000000000004</v>
      </c>
    </row>
    <row r="35" spans="1:5">
      <c r="A35">
        <v>152</v>
      </c>
      <c r="B35" s="1">
        <v>40087</v>
      </c>
      <c r="C35">
        <v>1.21</v>
      </c>
      <c r="D35">
        <v>0.32</v>
      </c>
      <c r="E35">
        <f t="shared" si="0"/>
        <v>3.84</v>
      </c>
    </row>
    <row r="36" spans="1:5">
      <c r="A36">
        <v>152</v>
      </c>
      <c r="B36" s="1">
        <v>40118</v>
      </c>
      <c r="C36">
        <v>0</v>
      </c>
      <c r="D36">
        <v>0.17</v>
      </c>
      <c r="E36">
        <f t="shared" si="0"/>
        <v>2.04</v>
      </c>
    </row>
    <row r="37" spans="1:5">
      <c r="A37">
        <v>152</v>
      </c>
      <c r="B37" s="1">
        <v>40148</v>
      </c>
      <c r="C37">
        <v>3.34</v>
      </c>
      <c r="D37">
        <v>0.06</v>
      </c>
      <c r="E37">
        <f t="shared" si="0"/>
        <v>0.72</v>
      </c>
    </row>
    <row r="38" spans="1:5">
      <c r="A38">
        <v>152</v>
      </c>
      <c r="B38" s="1">
        <v>40179</v>
      </c>
      <c r="C38">
        <v>2.62</v>
      </c>
      <c r="D38">
        <v>0.09</v>
      </c>
      <c r="E38">
        <f t="shared" si="0"/>
        <v>1.08</v>
      </c>
    </row>
    <row r="39" spans="1:5">
      <c r="A39">
        <v>152</v>
      </c>
      <c r="B39" s="1">
        <v>40210</v>
      </c>
      <c r="C39">
        <v>3.24</v>
      </c>
      <c r="D39">
        <v>0.05</v>
      </c>
      <c r="E39">
        <f t="shared" si="0"/>
        <v>0.60000000000000009</v>
      </c>
    </row>
    <row r="40" spans="1:5">
      <c r="A40">
        <v>152</v>
      </c>
      <c r="B40" s="1">
        <v>40238</v>
      </c>
      <c r="C40">
        <v>0.39</v>
      </c>
      <c r="D40">
        <v>0.17</v>
      </c>
      <c r="E40">
        <f t="shared" si="0"/>
        <v>2.04</v>
      </c>
    </row>
    <row r="41" spans="1:5">
      <c r="A41">
        <v>152</v>
      </c>
      <c r="B41" s="1">
        <v>40269</v>
      </c>
      <c r="C41">
        <v>1.1399999999999999</v>
      </c>
      <c r="D41">
        <v>0.2</v>
      </c>
      <c r="E41">
        <f t="shared" si="0"/>
        <v>2.4000000000000004</v>
      </c>
    </row>
    <row r="42" spans="1:5">
      <c r="A42">
        <v>152</v>
      </c>
      <c r="B42" s="1">
        <v>40299</v>
      </c>
      <c r="C42">
        <v>0.11</v>
      </c>
      <c r="D42">
        <v>0.27</v>
      </c>
      <c r="E42">
        <f t="shared" si="0"/>
        <v>3.24</v>
      </c>
    </row>
    <row r="43" spans="1:5">
      <c r="A43">
        <v>152</v>
      </c>
      <c r="B43" s="1">
        <v>40330</v>
      </c>
      <c r="C43">
        <v>0.01</v>
      </c>
      <c r="D43">
        <v>0.26</v>
      </c>
      <c r="E43">
        <f t="shared" si="0"/>
        <v>3.12</v>
      </c>
    </row>
    <row r="44" spans="1:5">
      <c r="A44">
        <v>152</v>
      </c>
      <c r="B44" s="1">
        <v>40360</v>
      </c>
      <c r="C44">
        <v>0.02</v>
      </c>
      <c r="D44">
        <v>0</v>
      </c>
      <c r="E44">
        <f t="shared" si="0"/>
        <v>0</v>
      </c>
    </row>
    <row r="45" spans="1:5">
      <c r="A45">
        <v>152</v>
      </c>
      <c r="B45" s="1">
        <v>40391</v>
      </c>
      <c r="C45">
        <v>0</v>
      </c>
      <c r="D45">
        <v>0.37</v>
      </c>
      <c r="E45">
        <f t="shared" si="0"/>
        <v>4.4399999999999995</v>
      </c>
    </row>
    <row r="46" spans="1:5">
      <c r="A46">
        <v>152</v>
      </c>
      <c r="B46" s="1">
        <v>40422</v>
      </c>
      <c r="C46">
        <v>0</v>
      </c>
      <c r="D46">
        <v>7.0000000000000007E-2</v>
      </c>
      <c r="E46">
        <f t="shared" si="0"/>
        <v>0.84000000000000008</v>
      </c>
    </row>
    <row r="47" spans="1:5">
      <c r="A47">
        <v>152</v>
      </c>
      <c r="B47" s="1">
        <v>40452</v>
      </c>
      <c r="C47">
        <v>2.1800000000000002</v>
      </c>
      <c r="D47">
        <v>0.24</v>
      </c>
      <c r="E47">
        <f t="shared" si="0"/>
        <v>2.88</v>
      </c>
    </row>
    <row r="48" spans="1:5">
      <c r="A48">
        <v>152</v>
      </c>
      <c r="B48" s="1">
        <v>40483</v>
      </c>
      <c r="C48">
        <v>0.83</v>
      </c>
      <c r="D48">
        <v>0.2</v>
      </c>
      <c r="E48">
        <f t="shared" si="0"/>
        <v>2.4000000000000004</v>
      </c>
    </row>
    <row r="49" spans="1:5">
      <c r="A49">
        <v>152</v>
      </c>
      <c r="B49" s="1">
        <v>40513</v>
      </c>
      <c r="C49">
        <v>8.16</v>
      </c>
      <c r="D49">
        <v>0.05</v>
      </c>
      <c r="E49">
        <f t="shared" ref="E49:E51" si="2">D49*12</f>
        <v>0.60000000000000009</v>
      </c>
    </row>
    <row r="50" spans="1:5">
      <c r="A50">
        <v>152</v>
      </c>
      <c r="B50" s="1">
        <v>40544</v>
      </c>
      <c r="C50">
        <v>0.78</v>
      </c>
      <c r="D50">
        <v>0.14000000000000001</v>
      </c>
      <c r="E50">
        <f t="shared" si="2"/>
        <v>1.6800000000000002</v>
      </c>
    </row>
    <row r="51" spans="1:5">
      <c r="A51">
        <v>152</v>
      </c>
      <c r="B51" s="1">
        <v>40575</v>
      </c>
      <c r="C51">
        <v>2.84</v>
      </c>
      <c r="D51">
        <v>0.1</v>
      </c>
      <c r="E51">
        <f t="shared" si="2"/>
        <v>1.2000000000000002</v>
      </c>
    </row>
    <row r="52" spans="1:5">
      <c r="A52">
        <v>152</v>
      </c>
      <c r="B52" s="1">
        <v>40603</v>
      </c>
      <c r="C52">
        <v>4.25</v>
      </c>
      <c r="D52">
        <v>0.11</v>
      </c>
      <c r="E52">
        <f>D52*12</f>
        <v>1.32</v>
      </c>
    </row>
    <row r="53" spans="1:5">
      <c r="A53">
        <v>152</v>
      </c>
      <c r="B53" s="1">
        <v>40634</v>
      </c>
      <c r="C53">
        <v>0.04</v>
      </c>
    </row>
    <row r="54" spans="1:5">
      <c r="A54">
        <v>152</v>
      </c>
      <c r="B54" s="1">
        <v>40664</v>
      </c>
      <c r="C54">
        <v>0.02</v>
      </c>
    </row>
    <row r="55" spans="1:5">
      <c r="A55">
        <v>152</v>
      </c>
      <c r="B55" s="1">
        <v>40695</v>
      </c>
      <c r="C55">
        <v>0.01</v>
      </c>
    </row>
    <row r="56" spans="1:5">
      <c r="A56">
        <v>152</v>
      </c>
      <c r="B56" s="1">
        <v>40725</v>
      </c>
      <c r="C56">
        <v>0</v>
      </c>
    </row>
  </sheetData>
  <pageMargins left="0.7" right="0.7" top="0.75" bottom="0.75" header="0.3" footer="0.3"/>
  <ignoredErrors>
    <ignoredError sqref="J5:J8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Charts</vt:lpstr>
      </vt:variant>
      <vt:variant>
        <vt:i4>3</vt:i4>
      </vt:variant>
    </vt:vector>
  </HeadingPairs>
  <TitlesOfParts>
    <vt:vector size="9" baseType="lpstr">
      <vt:lpstr>Eclipse Graph with Summary</vt:lpstr>
      <vt:lpstr>Donlon Graph</vt:lpstr>
      <vt:lpstr>Peikert Graph1</vt:lpstr>
      <vt:lpstr>Meter 110 and CIMIS station 200</vt:lpstr>
      <vt:lpstr>Peikert Data</vt:lpstr>
      <vt:lpstr>Donlon Data</vt:lpstr>
      <vt:lpstr>Chart3</vt:lpstr>
      <vt:lpstr>Chart1</vt:lpstr>
      <vt:lpstr>Chart2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scarlsso</cp:lastModifiedBy>
  <cp:lastPrinted>2011-08-19T17:49:37Z</cp:lastPrinted>
  <dcterms:created xsi:type="dcterms:W3CDTF">2011-08-11T17:53:17Z</dcterms:created>
  <dcterms:modified xsi:type="dcterms:W3CDTF">2011-08-19T17:49:51Z</dcterms:modified>
</cp:coreProperties>
</file>